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5775" activeTab="5"/>
  </bookViews>
  <sheets>
    <sheet name="Javi" sheetId="1" r:id="rId1"/>
    <sheet name="Roberto" sheetId="2" r:id="rId2"/>
    <sheet name="Lázaro" sheetId="3" r:id="rId3"/>
    <sheet name="Julen" sheetId="4" r:id="rId4"/>
    <sheet name="Sergio Rifón" sheetId="5" r:id="rId5"/>
    <sheet name="Premios" sheetId="6" r:id="rId6"/>
  </sheets>
  <definedNames/>
  <calcPr fullCalcOnLoad="1"/>
</workbook>
</file>

<file path=xl/sharedStrings.xml><?xml version="1.0" encoding="utf-8"?>
<sst xmlns="http://schemas.openxmlformats.org/spreadsheetml/2006/main" count="258" uniqueCount="147">
  <si>
    <t>Javi</t>
  </si>
  <si>
    <t>Precio</t>
  </si>
  <si>
    <t>Recup</t>
  </si>
  <si>
    <t>Gan</t>
  </si>
  <si>
    <t>Et. 1</t>
  </si>
  <si>
    <t>Et. 2</t>
  </si>
  <si>
    <t>Et. 3</t>
  </si>
  <si>
    <t>Et. 4</t>
  </si>
  <si>
    <t>Et. 5</t>
  </si>
  <si>
    <t>Et. 6</t>
  </si>
  <si>
    <t>Et. 7</t>
  </si>
  <si>
    <t>Et. 8</t>
  </si>
  <si>
    <t>Et. 9</t>
  </si>
  <si>
    <t>Et. 10</t>
  </si>
  <si>
    <t>Et. 11</t>
  </si>
  <si>
    <t>Et. 12</t>
  </si>
  <si>
    <t>Et. 13</t>
  </si>
  <si>
    <t>Et. 14</t>
  </si>
  <si>
    <t>Et. 15</t>
  </si>
  <si>
    <t>Et. 16</t>
  </si>
  <si>
    <t>Et. 17</t>
  </si>
  <si>
    <t>Et. 18</t>
  </si>
  <si>
    <t>Et. 19</t>
  </si>
  <si>
    <t>Et. 20</t>
  </si>
  <si>
    <t>Et. 21</t>
  </si>
  <si>
    <t>Fi nal</t>
  </si>
  <si>
    <t>Heras</t>
  </si>
  <si>
    <t>Txaba</t>
  </si>
  <si>
    <t>Blanco</t>
  </si>
  <si>
    <t>Dufaux</t>
  </si>
  <si>
    <t>Virenque</t>
  </si>
  <si>
    <t>Hervé</t>
  </si>
  <si>
    <t>Hruska</t>
  </si>
  <si>
    <t>Alvaro Glez Galdeano</t>
  </si>
  <si>
    <t>Cuesta</t>
  </si>
  <si>
    <t>Eladio Jimenez</t>
  </si>
  <si>
    <t>Brozyna</t>
  </si>
  <si>
    <t>Cárdenas</t>
  </si>
  <si>
    <t>Cerezo</t>
  </si>
  <si>
    <t>Chaurreau</t>
  </si>
  <si>
    <t>Chente</t>
  </si>
  <si>
    <t>Diaz Justo</t>
  </si>
  <si>
    <t>Glez Arrieta</t>
  </si>
  <si>
    <t>J. L. Arrieta</t>
  </si>
  <si>
    <t>Keisler</t>
  </si>
  <si>
    <t>Massi</t>
  </si>
  <si>
    <t>Meier</t>
  </si>
  <si>
    <t>Pellicioli</t>
  </si>
  <si>
    <t>TOTAL</t>
  </si>
  <si>
    <t>ROBERTO</t>
  </si>
  <si>
    <t>Final</t>
  </si>
  <si>
    <t>Escartin</t>
  </si>
  <si>
    <t>Cipollini</t>
  </si>
  <si>
    <t>Olano</t>
  </si>
  <si>
    <t>Tonkov</t>
  </si>
  <si>
    <t>Koerts</t>
  </si>
  <si>
    <t>A. Casero</t>
  </si>
  <si>
    <t>Rubiera</t>
  </si>
  <si>
    <t>Sevilla</t>
  </si>
  <si>
    <t>Piccoli</t>
  </si>
  <si>
    <t>Codol</t>
  </si>
  <si>
    <t>Clavero</t>
  </si>
  <si>
    <t>Colombo</t>
  </si>
  <si>
    <t>Anguita</t>
  </si>
  <si>
    <t>Sastre</t>
  </si>
  <si>
    <t>Brochard</t>
  </si>
  <si>
    <t>Simoni</t>
  </si>
  <si>
    <t>Roscioli</t>
  </si>
  <si>
    <t>Di Grande</t>
  </si>
  <si>
    <t>G. Nieto</t>
  </si>
  <si>
    <t>Zanotti</t>
  </si>
  <si>
    <t>Zintchenko</t>
  </si>
  <si>
    <t>Laiseka</t>
  </si>
  <si>
    <t>Shefer</t>
  </si>
  <si>
    <t>Marcelino García</t>
  </si>
  <si>
    <t>Flecha</t>
  </si>
  <si>
    <t>Francisco García</t>
  </si>
  <si>
    <t>Hondo</t>
  </si>
  <si>
    <t>Rafa Mateos</t>
  </si>
  <si>
    <t>Loda</t>
  </si>
  <si>
    <t>Lz de Munain</t>
  </si>
  <si>
    <t>Fornaciari</t>
  </si>
  <si>
    <t>Tybout</t>
  </si>
  <si>
    <t>Cesar Perez</t>
  </si>
  <si>
    <t>Della Vedova</t>
  </si>
  <si>
    <t>Lázaro</t>
  </si>
  <si>
    <t>Freire</t>
  </si>
  <si>
    <t>Zulle</t>
  </si>
  <si>
    <t>Lombardi</t>
  </si>
  <si>
    <t>Traversoni</t>
  </si>
  <si>
    <t>Miceli</t>
  </si>
  <si>
    <t>Botero</t>
  </si>
  <si>
    <t>Leoni</t>
  </si>
  <si>
    <t>Odriozola</t>
  </si>
  <si>
    <t>Baldato</t>
  </si>
  <si>
    <t>Peña</t>
  </si>
  <si>
    <t>Magnusson</t>
  </si>
  <si>
    <t>Peron</t>
  </si>
  <si>
    <t>Casagranda</t>
  </si>
  <si>
    <t>L. Guidi</t>
  </si>
  <si>
    <t>G. Calvo</t>
  </si>
  <si>
    <t>Vicario</t>
  </si>
  <si>
    <t>Del Olmo</t>
  </si>
  <si>
    <t>Zarrabeitia</t>
  </si>
  <si>
    <t>Julen</t>
  </si>
  <si>
    <t>Ullrich</t>
  </si>
  <si>
    <t>I. Glez Galdeano</t>
  </si>
  <si>
    <t>Petachi</t>
  </si>
  <si>
    <t>Bassons</t>
  </si>
  <si>
    <t>Rifón</t>
  </si>
  <si>
    <t>Beltran</t>
  </si>
  <si>
    <t>A. Martinez</t>
  </si>
  <si>
    <t>Zubeldia</t>
  </si>
  <si>
    <t>Svorada</t>
  </si>
  <si>
    <t>Belli</t>
  </si>
  <si>
    <t>Cabello</t>
  </si>
  <si>
    <t>Orbeaskoa</t>
  </si>
  <si>
    <t>Santos Glez.</t>
  </si>
  <si>
    <t>Conte</t>
  </si>
  <si>
    <t>Sarkauskas</t>
  </si>
  <si>
    <t>Calacaterra</t>
  </si>
  <si>
    <t>Seigneur</t>
  </si>
  <si>
    <t>Bertolini</t>
  </si>
  <si>
    <t>Hvastija</t>
  </si>
  <si>
    <t>Finco</t>
  </si>
  <si>
    <t>Gerikagoitia</t>
  </si>
  <si>
    <t>Huber</t>
  </si>
  <si>
    <t>Bertoletti</t>
  </si>
  <si>
    <t>PREMIOS</t>
  </si>
  <si>
    <t>Etapa</t>
  </si>
  <si>
    <t>General</t>
  </si>
  <si>
    <t>Premios</t>
  </si>
  <si>
    <t>1 montaña</t>
  </si>
  <si>
    <t>2 montaña</t>
  </si>
  <si>
    <t>1 regularidad</t>
  </si>
  <si>
    <t>Lider</t>
  </si>
  <si>
    <t>2 regularidad</t>
  </si>
  <si>
    <t>Farolillo</t>
  </si>
  <si>
    <t>Metas volantes</t>
  </si>
  <si>
    <t>Faltan:</t>
  </si>
  <si>
    <t xml:space="preserve">Posición </t>
  </si>
  <si>
    <t>Corredor</t>
  </si>
  <si>
    <t>Roberto</t>
  </si>
  <si>
    <t>Faresin</t>
  </si>
  <si>
    <t>Bramati</t>
  </si>
  <si>
    <t>Vinokourov</t>
  </si>
  <si>
    <t>M Volantes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</si>
</sst>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trike/>
      <sz val="10"/>
      <name val="MS Sans Serif"/>
      <family val="0"/>
    </font>
    <font>
      <b/>
      <sz val="17"/>
      <name val="MS Sans Serif"/>
      <family val="0"/>
    </font>
    <font>
      <b/>
      <sz val="15"/>
      <name val="MS Sans Serif"/>
      <family val="0"/>
    </font>
    <font>
      <sz val="15"/>
      <name val="MS Sans Serif"/>
      <family val="0"/>
    </font>
    <font>
      <sz val="10"/>
      <color indexed="10"/>
      <name val="MS Sans Serif"/>
      <family val="2"/>
    </font>
    <font>
      <b/>
      <sz val="10"/>
      <color indexed="10"/>
      <name val="MS Sans Serif"/>
      <family val="0"/>
    </font>
  </fonts>
  <fills count="4">
    <fill>
      <patternFill/>
    </fill>
    <fill>
      <patternFill patternType="gray125"/>
    </fill>
    <fill>
      <patternFill patternType="lightHorizontal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 quotePrefix="1">
      <alignment horizontal="left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3" xfId="0" applyBorder="1" applyAlignment="1" quotePrefix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center"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1" fillId="3" borderId="8" xfId="0" applyFont="1" applyFill="1" applyBorder="1" applyAlignment="1">
      <alignment/>
    </xf>
    <xf numFmtId="0" fontId="0" fillId="3" borderId="8" xfId="0" applyFill="1" applyBorder="1" applyAlignment="1">
      <alignment/>
    </xf>
    <xf numFmtId="16" fontId="0" fillId="3" borderId="8" xfId="0" applyNumberForma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9" xfId="0" applyFont="1" applyFill="1" applyBorder="1" applyAlignment="1" quotePrefix="1">
      <alignment horizontal="left"/>
    </xf>
    <xf numFmtId="0" fontId="0" fillId="3" borderId="9" xfId="0" applyFill="1" applyBorder="1" applyAlignment="1">
      <alignment/>
    </xf>
    <xf numFmtId="0" fontId="8" fillId="3" borderId="9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1" fillId="3" borderId="9" xfId="0" applyFont="1" applyFill="1" applyBorder="1" applyAlignment="1">
      <alignment horizontal="left"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 quotePrefix="1">
      <alignment horizontal="left"/>
    </xf>
    <xf numFmtId="0" fontId="9" fillId="3" borderId="9" xfId="0" applyFont="1" applyFill="1" applyBorder="1" applyAlignment="1">
      <alignment/>
    </xf>
    <xf numFmtId="0" fontId="9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 quotePrefix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zoomScale="75" zoomScaleNormal="75" workbookViewId="0" topLeftCell="A1">
      <pane xSplit="4" topLeftCell="E1" activePane="topRight" state="frozen"/>
      <selection pane="topLeft" activeCell="A1" sqref="A1"/>
      <selection pane="topRight" activeCell="H20" sqref="H20"/>
    </sheetView>
  </sheetViews>
  <sheetFormatPr defaultColWidth="11.421875" defaultRowHeight="12.75"/>
  <cols>
    <col min="2" max="3" width="7.57421875" style="0" customWidth="1"/>
    <col min="4" max="4" width="5.8515625" style="0" customWidth="1"/>
    <col min="5" max="5" width="5.140625" style="0" customWidth="1"/>
    <col min="6" max="10" width="5.421875" style="0" customWidth="1"/>
    <col min="11" max="13" width="6.00390625" style="0" customWidth="1"/>
    <col min="14" max="25" width="6.57421875" style="0" customWidth="1"/>
  </cols>
  <sheetData>
    <row r="1" spans="1:18" ht="20.25">
      <c r="A1" s="15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s="45" customFormat="1" ht="12" customHeight="1">
      <c r="A2" s="41"/>
      <c r="B2" s="42" t="s">
        <v>1</v>
      </c>
      <c r="C2" s="43" t="s">
        <v>2</v>
      </c>
      <c r="D2" s="43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  <c r="O2" s="42" t="s">
        <v>14</v>
      </c>
      <c r="P2" s="42" t="s">
        <v>15</v>
      </c>
      <c r="Q2" s="42" t="s">
        <v>16</v>
      </c>
      <c r="R2" s="42" t="s">
        <v>17</v>
      </c>
      <c r="S2" s="42" t="s">
        <v>18</v>
      </c>
      <c r="T2" s="42" t="s">
        <v>19</v>
      </c>
      <c r="U2" s="42" t="s">
        <v>20</v>
      </c>
      <c r="V2" s="42" t="s">
        <v>21</v>
      </c>
      <c r="W2" s="42" t="s">
        <v>22</v>
      </c>
      <c r="X2" s="42" t="s">
        <v>23</v>
      </c>
      <c r="Y2" s="44" t="s">
        <v>24</v>
      </c>
      <c r="Z2" s="45" t="s">
        <v>25</v>
      </c>
    </row>
    <row r="3" spans="1:26" ht="12.75">
      <c r="A3" s="6" t="s">
        <v>26</v>
      </c>
      <c r="B3" s="7">
        <v>850</v>
      </c>
      <c r="C3" s="7">
        <f aca="true" t="shared" si="0" ref="C3:C24">D3-B3</f>
        <v>1625</v>
      </c>
      <c r="D3" s="7">
        <f>SUM(E3:Z3)</f>
        <v>2475</v>
      </c>
      <c r="E3" s="7"/>
      <c r="F3" s="7"/>
      <c r="G3" s="7"/>
      <c r="H3" s="7"/>
      <c r="I3" s="7">
        <v>100</v>
      </c>
      <c r="J3" s="7"/>
      <c r="K3" s="7">
        <v>225</v>
      </c>
      <c r="L3" s="7"/>
      <c r="M3" s="7"/>
      <c r="N3" s="7"/>
      <c r="O3" s="7"/>
      <c r="P3" s="7"/>
      <c r="Q3" s="7"/>
      <c r="R3" s="7">
        <v>100</v>
      </c>
      <c r="S3" s="7">
        <v>25</v>
      </c>
      <c r="T3" s="7">
        <v>75</v>
      </c>
      <c r="U3" s="7">
        <v>25</v>
      </c>
      <c r="V3" s="7">
        <v>25</v>
      </c>
      <c r="W3" s="7">
        <v>25</v>
      </c>
      <c r="X3" s="7">
        <v>250</v>
      </c>
      <c r="Y3" s="8">
        <v>25</v>
      </c>
      <c r="Z3">
        <f>1250+100+250</f>
        <v>1600</v>
      </c>
    </row>
    <row r="4" spans="1:25" ht="12.75">
      <c r="A4" s="21" t="s">
        <v>27</v>
      </c>
      <c r="B4" s="22">
        <v>275</v>
      </c>
      <c r="C4" s="22">
        <f>D4-B4</f>
        <v>-275</v>
      </c>
      <c r="D4" s="7">
        <f>SUM(E4:Z4)</f>
        <v>0</v>
      </c>
      <c r="E4" s="22"/>
      <c r="F4" s="7"/>
      <c r="G4" s="7"/>
      <c r="H4" s="7"/>
      <c r="I4" s="7"/>
      <c r="J4" s="7"/>
      <c r="K4" s="7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ht="12.75">
      <c r="A5" s="6" t="s">
        <v>28</v>
      </c>
      <c r="B5" s="7">
        <v>225</v>
      </c>
      <c r="C5" s="7">
        <f t="shared" si="0"/>
        <v>-175</v>
      </c>
      <c r="D5" s="7">
        <f aca="true" t="shared" si="1" ref="D5:D24">SUM(E5:Z5)</f>
        <v>50</v>
      </c>
      <c r="E5" s="7"/>
      <c r="F5" s="7"/>
      <c r="G5" s="7"/>
      <c r="H5" s="7"/>
      <c r="I5" s="7"/>
      <c r="J5" s="7"/>
      <c r="K5" s="7"/>
      <c r="L5" s="7"/>
      <c r="M5" s="7"/>
      <c r="N5" s="7"/>
      <c r="O5" s="7">
        <v>50</v>
      </c>
      <c r="P5" s="7"/>
      <c r="Q5" s="7"/>
      <c r="R5" s="7"/>
      <c r="S5" s="7"/>
      <c r="T5" s="7"/>
      <c r="U5" s="7"/>
      <c r="V5" s="7"/>
      <c r="W5" s="7"/>
      <c r="X5" s="7"/>
      <c r="Y5" s="8"/>
    </row>
    <row r="6" spans="1:26" ht="12.75">
      <c r="A6" s="21" t="s">
        <v>29</v>
      </c>
      <c r="B6" s="22">
        <v>225</v>
      </c>
      <c r="C6" s="22">
        <f t="shared" si="0"/>
        <v>-225</v>
      </c>
      <c r="D6" s="7">
        <f>SUM(E6:Z6)</f>
        <v>0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34"/>
      <c r="Z6" s="35"/>
    </row>
    <row r="7" spans="1:25" ht="12.75">
      <c r="A7" s="6" t="s">
        <v>30</v>
      </c>
      <c r="B7" s="7">
        <v>225</v>
      </c>
      <c r="C7" s="7">
        <f t="shared" si="0"/>
        <v>-225</v>
      </c>
      <c r="D7" s="7">
        <f>SUM(E7:Z7)</f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</row>
    <row r="8" spans="1:25" ht="12.75">
      <c r="A8" s="6" t="s">
        <v>31</v>
      </c>
      <c r="B8" s="7">
        <v>150</v>
      </c>
      <c r="C8" s="7">
        <f>D8-B8</f>
        <v>-50</v>
      </c>
      <c r="D8" s="7">
        <f>SUM(E8:Z8)</f>
        <v>100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100</v>
      </c>
      <c r="T8" s="7"/>
      <c r="U8" s="7"/>
      <c r="V8" s="7"/>
      <c r="W8" s="7"/>
      <c r="X8" s="7"/>
      <c r="Y8" s="8"/>
    </row>
    <row r="9" spans="1:26" s="35" customFormat="1" ht="12.75">
      <c r="A9" s="11" t="s">
        <v>32</v>
      </c>
      <c r="B9" s="7">
        <v>125</v>
      </c>
      <c r="C9" s="7">
        <f t="shared" si="0"/>
        <v>25</v>
      </c>
      <c r="D9" s="7">
        <f t="shared" si="1"/>
        <v>150</v>
      </c>
      <c r="E9" s="7">
        <v>50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v>100</v>
      </c>
      <c r="U9" s="7"/>
      <c r="V9" s="7"/>
      <c r="W9" s="7"/>
      <c r="X9" s="7"/>
      <c r="Y9" s="8"/>
      <c r="Z9"/>
    </row>
    <row r="10" spans="1:25" ht="12.75">
      <c r="A10" s="6" t="s">
        <v>33</v>
      </c>
      <c r="B10" s="7">
        <v>100</v>
      </c>
      <c r="C10" s="7">
        <f t="shared" si="0"/>
        <v>125</v>
      </c>
      <c r="D10" s="7">
        <f>SUM(E10:Z10)</f>
        <v>225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v>225</v>
      </c>
      <c r="T10" s="7"/>
      <c r="U10" s="7"/>
      <c r="V10" s="7"/>
      <c r="W10" s="7"/>
      <c r="X10" s="7"/>
      <c r="Y10" s="8"/>
    </row>
    <row r="11" spans="1:26" s="35" customFormat="1" ht="12.75">
      <c r="A11" s="6" t="s">
        <v>34</v>
      </c>
      <c r="B11" s="7">
        <v>60</v>
      </c>
      <c r="C11" s="7">
        <f t="shared" si="0"/>
        <v>-60</v>
      </c>
      <c r="D11" s="7">
        <f>SUM(E11:Z11)</f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8"/>
      <c r="Z11"/>
    </row>
    <row r="12" spans="1:25" ht="12.75">
      <c r="A12" s="6" t="s">
        <v>35</v>
      </c>
      <c r="B12" s="7">
        <v>25</v>
      </c>
      <c r="C12" s="7">
        <f t="shared" si="0"/>
        <v>200</v>
      </c>
      <c r="D12" s="7">
        <f>SUM(E12:Z12)</f>
        <v>225</v>
      </c>
      <c r="E12" s="7"/>
      <c r="F12" s="7"/>
      <c r="G12" s="7"/>
      <c r="H12" s="7"/>
      <c r="I12" s="7">
        <v>225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8"/>
    </row>
    <row r="13" spans="1:25" ht="12.75">
      <c r="A13" s="6" t="s">
        <v>36</v>
      </c>
      <c r="B13" s="7">
        <v>20</v>
      </c>
      <c r="C13" s="7">
        <f t="shared" si="0"/>
        <v>-20</v>
      </c>
      <c r="D13" s="7">
        <f t="shared" si="1"/>
        <v>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8"/>
    </row>
    <row r="14" spans="1:25" ht="12.75">
      <c r="A14" s="6" t="s">
        <v>37</v>
      </c>
      <c r="B14" s="7">
        <v>20</v>
      </c>
      <c r="C14" s="7">
        <f t="shared" si="0"/>
        <v>255</v>
      </c>
      <c r="D14" s="7">
        <f t="shared" si="1"/>
        <v>275</v>
      </c>
      <c r="E14" s="7"/>
      <c r="F14" s="7"/>
      <c r="G14" s="7"/>
      <c r="H14" s="7"/>
      <c r="I14" s="7"/>
      <c r="J14" s="7"/>
      <c r="K14" s="7"/>
      <c r="L14" s="7"/>
      <c r="M14" s="7"/>
      <c r="N14" s="7">
        <v>225</v>
      </c>
      <c r="O14" s="7"/>
      <c r="P14" s="7"/>
      <c r="Q14" s="7"/>
      <c r="R14" s="7">
        <v>50</v>
      </c>
      <c r="S14" s="7"/>
      <c r="T14" s="7"/>
      <c r="U14" s="7"/>
      <c r="V14" s="7"/>
      <c r="W14" s="7"/>
      <c r="X14" s="7"/>
      <c r="Y14" s="8"/>
    </row>
    <row r="15" spans="1:26" s="35" customFormat="1" ht="12.75">
      <c r="A15" s="6" t="s">
        <v>38</v>
      </c>
      <c r="B15" s="7">
        <v>20</v>
      </c>
      <c r="C15" s="7">
        <f t="shared" si="0"/>
        <v>-20</v>
      </c>
      <c r="D15" s="7">
        <f>SUM(E15:Z15)</f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  <c r="Z15"/>
    </row>
    <row r="16" spans="1:26" ht="12.75">
      <c r="A16" s="21" t="s">
        <v>39</v>
      </c>
      <c r="B16" s="22">
        <v>20</v>
      </c>
      <c r="C16" s="22">
        <f>D16-B16</f>
        <v>-20</v>
      </c>
      <c r="D16" s="7">
        <f>SUM(E16:Z16)</f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34"/>
      <c r="Z16" s="35"/>
    </row>
    <row r="17" spans="1:25" ht="12.75">
      <c r="A17" s="6" t="s">
        <v>40</v>
      </c>
      <c r="B17" s="7">
        <v>20</v>
      </c>
      <c r="C17" s="7">
        <f t="shared" si="0"/>
        <v>30</v>
      </c>
      <c r="D17" s="7">
        <f t="shared" si="1"/>
        <v>50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>
        <v>50</v>
      </c>
      <c r="W17" s="7"/>
      <c r="X17" s="7"/>
      <c r="Y17" s="8"/>
    </row>
    <row r="18" spans="1:25" ht="12.75">
      <c r="A18" s="6" t="s">
        <v>41</v>
      </c>
      <c r="B18" s="7">
        <v>20</v>
      </c>
      <c r="C18" s="7">
        <f t="shared" si="0"/>
        <v>-20</v>
      </c>
      <c r="D18" s="7">
        <f>SUM(E18:Z18)</f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</row>
    <row r="19" spans="1:26" ht="12.75">
      <c r="A19" s="36" t="s">
        <v>42</v>
      </c>
      <c r="B19" s="22">
        <v>20</v>
      </c>
      <c r="C19" s="22">
        <f t="shared" si="0"/>
        <v>-20</v>
      </c>
      <c r="D19" s="7">
        <f t="shared" si="1"/>
        <v>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34"/>
      <c r="Z19" s="35"/>
    </row>
    <row r="20" spans="1:25" ht="12.75">
      <c r="A20" s="6" t="s">
        <v>43</v>
      </c>
      <c r="B20" s="7">
        <v>20</v>
      </c>
      <c r="C20" s="7">
        <f t="shared" si="0"/>
        <v>-20</v>
      </c>
      <c r="D20" s="7">
        <f>SUM(E20:Z20)</f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8"/>
    </row>
    <row r="21" spans="1:25" ht="12.75">
      <c r="A21" s="6" t="s">
        <v>44</v>
      </c>
      <c r="B21" s="7">
        <v>20</v>
      </c>
      <c r="C21" s="7">
        <f t="shared" si="0"/>
        <v>-20</v>
      </c>
      <c r="D21" s="7">
        <f t="shared" si="1"/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8"/>
    </row>
    <row r="22" spans="1:25" ht="12.75">
      <c r="A22" s="6" t="s">
        <v>45</v>
      </c>
      <c r="B22" s="7">
        <v>20</v>
      </c>
      <c r="C22" s="7">
        <f t="shared" si="0"/>
        <v>-20</v>
      </c>
      <c r="D22" s="7">
        <f t="shared" si="1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8"/>
    </row>
    <row r="23" spans="1:25" ht="12.75">
      <c r="A23" s="6" t="s">
        <v>46</v>
      </c>
      <c r="B23" s="7">
        <v>20</v>
      </c>
      <c r="C23" s="7">
        <f t="shared" si="0"/>
        <v>-20</v>
      </c>
      <c r="D23" s="7">
        <f t="shared" si="1"/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8"/>
    </row>
    <row r="24" spans="1:25" ht="12.75">
      <c r="A24" s="6" t="s">
        <v>47</v>
      </c>
      <c r="B24" s="7">
        <v>20</v>
      </c>
      <c r="C24" s="7">
        <f t="shared" si="0"/>
        <v>-20</v>
      </c>
      <c r="D24" s="7">
        <f t="shared" si="1"/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8"/>
    </row>
    <row r="25" spans="1:26" ht="12.75">
      <c r="A25" s="13" t="s">
        <v>48</v>
      </c>
      <c r="B25" s="14">
        <f>SUM(B3:B24)</f>
        <v>2500</v>
      </c>
      <c r="C25" s="14">
        <f>D25-B25</f>
        <v>1050</v>
      </c>
      <c r="D25" s="14">
        <f aca="true" t="shared" si="2" ref="D25:N25">SUM(D3:D24)</f>
        <v>3550</v>
      </c>
      <c r="E25" s="14">
        <f t="shared" si="2"/>
        <v>50</v>
      </c>
      <c r="F25" s="14">
        <f t="shared" si="2"/>
        <v>0</v>
      </c>
      <c r="G25" s="14">
        <f t="shared" si="2"/>
        <v>0</v>
      </c>
      <c r="H25" s="14">
        <f t="shared" si="2"/>
        <v>0</v>
      </c>
      <c r="I25" s="14">
        <f t="shared" si="2"/>
        <v>325</v>
      </c>
      <c r="J25" s="14">
        <f t="shared" si="2"/>
        <v>0</v>
      </c>
      <c r="K25" s="14">
        <f t="shared" si="2"/>
        <v>225</v>
      </c>
      <c r="L25" s="14">
        <f t="shared" si="2"/>
        <v>0</v>
      </c>
      <c r="M25" s="14">
        <f t="shared" si="2"/>
        <v>0</v>
      </c>
      <c r="N25" s="14">
        <f t="shared" si="2"/>
        <v>225</v>
      </c>
      <c r="O25" s="14">
        <f aca="true" t="shared" si="3" ref="O25:Z25">SUM(O3:O24)</f>
        <v>50</v>
      </c>
      <c r="P25" s="14">
        <f t="shared" si="3"/>
        <v>0</v>
      </c>
      <c r="Q25" s="14">
        <f t="shared" si="3"/>
        <v>0</v>
      </c>
      <c r="R25" s="14">
        <f t="shared" si="3"/>
        <v>150</v>
      </c>
      <c r="S25" s="14">
        <f t="shared" si="3"/>
        <v>350</v>
      </c>
      <c r="T25" s="14">
        <f t="shared" si="3"/>
        <v>175</v>
      </c>
      <c r="U25" s="14">
        <f t="shared" si="3"/>
        <v>25</v>
      </c>
      <c r="V25" s="14">
        <f t="shared" si="3"/>
        <v>75</v>
      </c>
      <c r="W25" s="14">
        <f t="shared" si="3"/>
        <v>25</v>
      </c>
      <c r="X25" s="14">
        <f t="shared" si="3"/>
        <v>250</v>
      </c>
      <c r="Y25" s="14">
        <f t="shared" si="3"/>
        <v>25</v>
      </c>
      <c r="Z25" s="14">
        <f t="shared" si="3"/>
        <v>1600</v>
      </c>
    </row>
  </sheetData>
  <printOptions gridLines="1"/>
  <pageMargins left="0.75" right="0.75" top="1" bottom="1" header="0.511811024" footer="0.511811024"/>
  <pageSetup horizontalDpi="360" verticalDpi="360" orientation="portrait" paperSize="9" r:id="rId1"/>
  <headerFooter alignWithMargins="0">
    <oddHeader>&amp;C&amp;F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zoomScale="75" zoomScaleNormal="75" workbookViewId="0" topLeftCell="A1">
      <pane xSplit="4" topLeftCell="U1" activePane="topRight" state="frozen"/>
      <selection pane="topLeft" activeCell="A1" sqref="A1"/>
      <selection pane="topRight" activeCell="W33" sqref="W33"/>
    </sheetView>
  </sheetViews>
  <sheetFormatPr defaultColWidth="11.421875" defaultRowHeight="12.75"/>
  <cols>
    <col min="1" max="1" width="18.57421875" style="26" customWidth="1"/>
    <col min="2" max="3" width="7.57421875" style="28" customWidth="1"/>
    <col min="4" max="4" width="6.8515625" style="28" customWidth="1"/>
    <col min="5" max="5" width="5.140625" style="28" customWidth="1"/>
    <col min="6" max="7" width="5.421875" style="28" customWidth="1"/>
    <col min="8" max="8" width="5.7109375" style="28" customWidth="1"/>
    <col min="9" max="10" width="5.421875" style="28" customWidth="1"/>
    <col min="11" max="13" width="6.00390625" style="28" customWidth="1"/>
    <col min="14" max="24" width="6.57421875" style="28" customWidth="1"/>
    <col min="25" max="25" width="7.57421875" style="28" customWidth="1"/>
    <col min="26" max="16384" width="11.421875" style="28" customWidth="1"/>
  </cols>
  <sheetData>
    <row r="1" spans="1:25" s="24" customFormat="1" ht="12.75">
      <c r="A1" s="23" t="s">
        <v>49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2:26" s="39" customFormat="1" ht="12.75">
      <c r="B2" s="39" t="s">
        <v>1</v>
      </c>
      <c r="C2" s="40" t="s">
        <v>2</v>
      </c>
      <c r="D2" s="40" t="s">
        <v>3</v>
      </c>
      <c r="E2" s="39" t="s">
        <v>4</v>
      </c>
      <c r="F2" s="39" t="s">
        <v>5</v>
      </c>
      <c r="G2" s="39" t="s">
        <v>6</v>
      </c>
      <c r="H2" s="39" t="s">
        <v>7</v>
      </c>
      <c r="I2" s="39" t="s">
        <v>8</v>
      </c>
      <c r="J2" s="39" t="s">
        <v>9</v>
      </c>
      <c r="K2" s="39" t="s">
        <v>10</v>
      </c>
      <c r="L2" s="39" t="s">
        <v>11</v>
      </c>
      <c r="M2" s="39" t="s">
        <v>12</v>
      </c>
      <c r="N2" s="39" t="s">
        <v>13</v>
      </c>
      <c r="O2" s="39" t="s">
        <v>14</v>
      </c>
      <c r="P2" s="39" t="s">
        <v>15</v>
      </c>
      <c r="Q2" s="39" t="s">
        <v>16</v>
      </c>
      <c r="R2" s="39" t="s">
        <v>17</v>
      </c>
      <c r="S2" s="39" t="s">
        <v>18</v>
      </c>
      <c r="T2" s="39" t="s">
        <v>19</v>
      </c>
      <c r="U2" s="39" t="s">
        <v>20</v>
      </c>
      <c r="V2" s="39" t="s">
        <v>21</v>
      </c>
      <c r="W2" s="39" t="s">
        <v>22</v>
      </c>
      <c r="X2" s="39" t="s">
        <v>23</v>
      </c>
      <c r="Y2" s="39" t="s">
        <v>24</v>
      </c>
      <c r="Z2" s="39" t="s">
        <v>50</v>
      </c>
    </row>
    <row r="3" spans="1:26" ht="12.75">
      <c r="A3" s="26" t="s">
        <v>51</v>
      </c>
      <c r="B3" s="28">
        <v>350</v>
      </c>
      <c r="C3" s="28">
        <f aca="true" t="shared" si="0" ref="C3:C36">D3-B3</f>
        <v>-275</v>
      </c>
      <c r="D3" s="28">
        <f>SUM(E3:Z3)</f>
        <v>75</v>
      </c>
      <c r="Z3" s="28">
        <v>75</v>
      </c>
    </row>
    <row r="4" spans="1:4" ht="12.75">
      <c r="A4" s="32" t="s">
        <v>52</v>
      </c>
      <c r="B4" s="29">
        <v>325</v>
      </c>
      <c r="C4" s="29">
        <f t="shared" si="0"/>
        <v>-325</v>
      </c>
      <c r="D4" s="28">
        <f aca="true" t="shared" si="1" ref="D4:D19">SUM(E4:Z4)</f>
        <v>0</v>
      </c>
    </row>
    <row r="5" spans="1:25" ht="12.75">
      <c r="A5" s="26" t="s">
        <v>53</v>
      </c>
      <c r="B5" s="28">
        <v>275</v>
      </c>
      <c r="C5" s="28">
        <f t="shared" si="0"/>
        <v>125</v>
      </c>
      <c r="D5" s="28">
        <f t="shared" si="1"/>
        <v>400</v>
      </c>
      <c r="E5" s="28">
        <v>100</v>
      </c>
      <c r="M5" s="28">
        <v>225</v>
      </c>
      <c r="N5" s="28">
        <v>25</v>
      </c>
      <c r="Y5" s="28">
        <v>50</v>
      </c>
    </row>
    <row r="6" spans="1:26" ht="12.75">
      <c r="A6" s="26" t="s">
        <v>54</v>
      </c>
      <c r="B6" s="28">
        <v>225</v>
      </c>
      <c r="C6" s="28">
        <f t="shared" si="0"/>
        <v>275</v>
      </c>
      <c r="D6" s="28">
        <f t="shared" si="1"/>
        <v>500</v>
      </c>
      <c r="Z6" s="28">
        <v>500</v>
      </c>
    </row>
    <row r="7" spans="1:7" ht="12.75">
      <c r="A7" s="37" t="s">
        <v>55</v>
      </c>
      <c r="B7" s="29">
        <v>200</v>
      </c>
      <c r="C7" s="29">
        <f t="shared" si="0"/>
        <v>125</v>
      </c>
      <c r="D7" s="28">
        <f t="shared" si="1"/>
        <v>325</v>
      </c>
      <c r="E7" s="29"/>
      <c r="F7" s="29">
        <v>100</v>
      </c>
      <c r="G7" s="29">
        <v>225</v>
      </c>
    </row>
    <row r="8" spans="1:26" ht="12.75">
      <c r="A8" s="26" t="s">
        <v>56</v>
      </c>
      <c r="B8" s="28">
        <v>125</v>
      </c>
      <c r="C8" s="28">
        <f t="shared" si="0"/>
        <v>900</v>
      </c>
      <c r="D8" s="28">
        <f t="shared" si="1"/>
        <v>1025</v>
      </c>
      <c r="M8" s="28">
        <v>50</v>
      </c>
      <c r="P8" s="28">
        <v>25</v>
      </c>
      <c r="Q8" s="28">
        <v>25</v>
      </c>
      <c r="R8" s="28">
        <v>25</v>
      </c>
      <c r="Y8" s="28">
        <v>100</v>
      </c>
      <c r="Z8" s="28">
        <v>800</v>
      </c>
    </row>
    <row r="9" spans="1:4" ht="12.75">
      <c r="A9" s="26" t="s">
        <v>57</v>
      </c>
      <c r="B9" s="28">
        <v>125</v>
      </c>
      <c r="C9" s="28">
        <f t="shared" si="0"/>
        <v>-125</v>
      </c>
      <c r="D9" s="28">
        <f t="shared" si="1"/>
        <v>0</v>
      </c>
    </row>
    <row r="10" spans="1:4" ht="12.75">
      <c r="A10" s="26" t="s">
        <v>58</v>
      </c>
      <c r="B10" s="28">
        <v>80</v>
      </c>
      <c r="C10" s="28">
        <f t="shared" si="0"/>
        <v>-80</v>
      </c>
      <c r="D10" s="28">
        <f t="shared" si="1"/>
        <v>0</v>
      </c>
    </row>
    <row r="11" spans="1:23" ht="12.75">
      <c r="A11" s="26" t="s">
        <v>59</v>
      </c>
      <c r="B11" s="28">
        <v>80</v>
      </c>
      <c r="C11" s="28">
        <f t="shared" si="0"/>
        <v>370</v>
      </c>
      <c r="D11" s="28">
        <f t="shared" si="1"/>
        <v>450</v>
      </c>
      <c r="Q11" s="28">
        <v>225</v>
      </c>
      <c r="W11" s="28">
        <v>225</v>
      </c>
    </row>
    <row r="12" spans="1:25" ht="12.75">
      <c r="A12" s="27" t="s">
        <v>60</v>
      </c>
      <c r="B12" s="28">
        <v>80</v>
      </c>
      <c r="C12" s="28">
        <f t="shared" si="0"/>
        <v>-80</v>
      </c>
      <c r="D12" s="28">
        <f t="shared" si="1"/>
        <v>0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4" ht="12.75">
      <c r="A13" s="26" t="s">
        <v>61</v>
      </c>
      <c r="B13" s="28">
        <v>60</v>
      </c>
      <c r="C13" s="28">
        <f t="shared" si="0"/>
        <v>-60</v>
      </c>
      <c r="D13" s="28">
        <f t="shared" si="1"/>
        <v>0</v>
      </c>
    </row>
    <row r="14" spans="1:4" s="29" customFormat="1" ht="12.75">
      <c r="A14" s="37" t="s">
        <v>62</v>
      </c>
      <c r="B14" s="29">
        <v>40</v>
      </c>
      <c r="C14" s="29">
        <f t="shared" si="0"/>
        <v>-40</v>
      </c>
      <c r="D14" s="28">
        <f t="shared" si="1"/>
        <v>0</v>
      </c>
    </row>
    <row r="15" spans="1:4" ht="12.75">
      <c r="A15" s="26" t="s">
        <v>63</v>
      </c>
      <c r="B15" s="28">
        <v>40</v>
      </c>
      <c r="C15" s="28">
        <f t="shared" si="0"/>
        <v>-40</v>
      </c>
      <c r="D15" s="28">
        <f t="shared" si="1"/>
        <v>0</v>
      </c>
    </row>
    <row r="16" spans="1:26" ht="12.75">
      <c r="A16" s="26" t="s">
        <v>64</v>
      </c>
      <c r="B16" s="28">
        <v>40</v>
      </c>
      <c r="C16" s="28">
        <f t="shared" si="0"/>
        <v>310</v>
      </c>
      <c r="D16" s="28">
        <f t="shared" si="1"/>
        <v>350</v>
      </c>
      <c r="O16" s="28">
        <v>100</v>
      </c>
      <c r="Z16" s="28">
        <v>250</v>
      </c>
    </row>
    <row r="17" spans="1:23" ht="12.75">
      <c r="A17" s="26" t="s">
        <v>65</v>
      </c>
      <c r="B17" s="28">
        <v>40</v>
      </c>
      <c r="C17" s="28">
        <f t="shared" si="0"/>
        <v>10</v>
      </c>
      <c r="D17" s="28">
        <f t="shared" si="1"/>
        <v>50</v>
      </c>
      <c r="W17" s="28">
        <v>50</v>
      </c>
    </row>
    <row r="18" spans="1:24" ht="12.75">
      <c r="A18" s="26" t="s">
        <v>66</v>
      </c>
      <c r="B18" s="28">
        <v>20</v>
      </c>
      <c r="C18" s="28">
        <f t="shared" si="0"/>
        <v>305</v>
      </c>
      <c r="D18" s="28">
        <f t="shared" si="1"/>
        <v>325</v>
      </c>
      <c r="T18" s="28">
        <v>225</v>
      </c>
      <c r="X18" s="28">
        <v>100</v>
      </c>
    </row>
    <row r="19" spans="1:4" ht="12.75">
      <c r="A19" s="26" t="s">
        <v>67</v>
      </c>
      <c r="B19" s="28">
        <v>20</v>
      </c>
      <c r="C19" s="28">
        <f t="shared" si="0"/>
        <v>-20</v>
      </c>
      <c r="D19" s="28">
        <f t="shared" si="1"/>
        <v>0</v>
      </c>
    </row>
    <row r="20" spans="1:4" s="29" customFormat="1" ht="12.75">
      <c r="A20" s="38" t="s">
        <v>68</v>
      </c>
      <c r="B20" s="29">
        <v>20</v>
      </c>
      <c r="C20" s="29">
        <f t="shared" si="0"/>
        <v>-20</v>
      </c>
      <c r="D20" s="28">
        <f aca="true" t="shared" si="2" ref="D20:D35">SUM(E20:Z20)</f>
        <v>0</v>
      </c>
    </row>
    <row r="21" spans="1:4" ht="12.75">
      <c r="A21" s="33" t="s">
        <v>69</v>
      </c>
      <c r="B21" s="28">
        <v>20</v>
      </c>
      <c r="C21" s="28">
        <f t="shared" si="0"/>
        <v>-20</v>
      </c>
      <c r="D21" s="28">
        <f t="shared" si="2"/>
        <v>0</v>
      </c>
    </row>
    <row r="22" spans="1:6" s="29" customFormat="1" ht="12.75">
      <c r="A22" s="37" t="s">
        <v>70</v>
      </c>
      <c r="B22" s="29">
        <v>20</v>
      </c>
      <c r="C22" s="29">
        <f t="shared" si="0"/>
        <v>30</v>
      </c>
      <c r="D22" s="28">
        <f t="shared" si="2"/>
        <v>50</v>
      </c>
      <c r="F22" s="29">
        <v>50</v>
      </c>
    </row>
    <row r="23" spans="1:18" ht="12.75">
      <c r="A23" s="26" t="s">
        <v>71</v>
      </c>
      <c r="B23" s="28">
        <v>20</v>
      </c>
      <c r="C23" s="28">
        <f t="shared" si="0"/>
        <v>205</v>
      </c>
      <c r="D23" s="28">
        <f t="shared" si="2"/>
        <v>225</v>
      </c>
      <c r="R23" s="28">
        <v>225</v>
      </c>
    </row>
    <row r="24" spans="1:26" ht="12.75">
      <c r="A24" s="26" t="s">
        <v>72</v>
      </c>
      <c r="B24" s="28">
        <v>20</v>
      </c>
      <c r="C24" s="28">
        <f t="shared" si="0"/>
        <v>555</v>
      </c>
      <c r="D24" s="28">
        <f t="shared" si="2"/>
        <v>575</v>
      </c>
      <c r="O24" s="28">
        <v>225</v>
      </c>
      <c r="V24" s="28">
        <v>100</v>
      </c>
      <c r="X24" s="28">
        <v>50</v>
      </c>
      <c r="Z24" s="28">
        <v>200</v>
      </c>
    </row>
    <row r="25" spans="1:4" ht="12.75">
      <c r="A25" s="26" t="s">
        <v>73</v>
      </c>
      <c r="B25" s="28">
        <v>20</v>
      </c>
      <c r="C25" s="28">
        <f t="shared" si="0"/>
        <v>-20</v>
      </c>
      <c r="D25" s="28">
        <f t="shared" si="2"/>
        <v>0</v>
      </c>
    </row>
    <row r="26" spans="1:4" ht="13.5" customHeight="1">
      <c r="A26" s="26" t="s">
        <v>74</v>
      </c>
      <c r="B26" s="28">
        <v>20</v>
      </c>
      <c r="C26" s="28">
        <f t="shared" si="0"/>
        <v>-20</v>
      </c>
      <c r="D26" s="28">
        <f t="shared" si="2"/>
        <v>0</v>
      </c>
    </row>
    <row r="27" spans="1:4" ht="13.5" customHeight="1">
      <c r="A27" s="26" t="s">
        <v>75</v>
      </c>
      <c r="B27" s="28">
        <v>20</v>
      </c>
      <c r="C27" s="28">
        <f t="shared" si="0"/>
        <v>-20</v>
      </c>
      <c r="D27" s="28">
        <f t="shared" si="2"/>
        <v>0</v>
      </c>
    </row>
    <row r="28" spans="1:4" ht="13.5" customHeight="1">
      <c r="A28" s="27" t="s">
        <v>76</v>
      </c>
      <c r="B28" s="28">
        <v>20</v>
      </c>
      <c r="C28" s="28">
        <f t="shared" si="0"/>
        <v>-20</v>
      </c>
      <c r="D28" s="28">
        <f t="shared" si="2"/>
        <v>0</v>
      </c>
    </row>
    <row r="29" spans="1:4" ht="13.5" customHeight="1">
      <c r="A29" s="32" t="s">
        <v>77</v>
      </c>
      <c r="B29" s="29">
        <v>25</v>
      </c>
      <c r="C29" s="29">
        <f t="shared" si="0"/>
        <v>-25</v>
      </c>
      <c r="D29" s="28">
        <f t="shared" si="2"/>
        <v>0</v>
      </c>
    </row>
    <row r="30" spans="1:4" s="29" customFormat="1" ht="13.5" customHeight="1">
      <c r="A30" s="37" t="s">
        <v>78</v>
      </c>
      <c r="B30" s="29">
        <v>25</v>
      </c>
      <c r="C30" s="29">
        <f t="shared" si="0"/>
        <v>-25</v>
      </c>
      <c r="D30" s="28">
        <f t="shared" si="2"/>
        <v>0</v>
      </c>
    </row>
    <row r="31" spans="1:4" ht="13.5" customHeight="1">
      <c r="A31" s="26" t="s">
        <v>79</v>
      </c>
      <c r="B31" s="28">
        <v>25</v>
      </c>
      <c r="C31" s="28">
        <f t="shared" si="0"/>
        <v>-25</v>
      </c>
      <c r="D31" s="28">
        <f t="shared" si="2"/>
        <v>0</v>
      </c>
    </row>
    <row r="32" spans="1:4" ht="12.75">
      <c r="A32" s="27" t="s">
        <v>80</v>
      </c>
      <c r="B32" s="28">
        <v>25</v>
      </c>
      <c r="C32" s="28">
        <f t="shared" si="0"/>
        <v>-25</v>
      </c>
      <c r="D32" s="28">
        <f t="shared" si="2"/>
        <v>0</v>
      </c>
    </row>
    <row r="33" spans="1:4" ht="12.75">
      <c r="A33" s="26" t="s">
        <v>81</v>
      </c>
      <c r="B33" s="28">
        <v>25</v>
      </c>
      <c r="C33" s="28">
        <f t="shared" si="0"/>
        <v>-25</v>
      </c>
      <c r="D33" s="28">
        <f t="shared" si="2"/>
        <v>0</v>
      </c>
    </row>
    <row r="34" spans="1:4" ht="12.75">
      <c r="A34" s="32" t="s">
        <v>82</v>
      </c>
      <c r="B34" s="29">
        <v>25</v>
      </c>
      <c r="C34" s="29">
        <f t="shared" si="0"/>
        <v>-25</v>
      </c>
      <c r="D34" s="28">
        <f t="shared" si="2"/>
        <v>0</v>
      </c>
    </row>
    <row r="35" spans="1:4" ht="12.75">
      <c r="A35" s="26" t="s">
        <v>83</v>
      </c>
      <c r="B35" s="28">
        <v>25</v>
      </c>
      <c r="C35" s="28">
        <f t="shared" si="0"/>
        <v>-25</v>
      </c>
      <c r="D35" s="28">
        <f t="shared" si="2"/>
        <v>0</v>
      </c>
    </row>
    <row r="36" spans="1:4" ht="12.75">
      <c r="A36" s="26" t="s">
        <v>84</v>
      </c>
      <c r="B36" s="28">
        <v>20</v>
      </c>
      <c r="C36" s="28">
        <f t="shared" si="0"/>
        <v>-20</v>
      </c>
      <c r="D36" s="28">
        <f>SUM(E36:Z36)</f>
        <v>0</v>
      </c>
    </row>
    <row r="37" spans="1:26" s="26" customFormat="1" ht="12.75">
      <c r="A37" s="26" t="s">
        <v>48</v>
      </c>
      <c r="B37" s="26">
        <f>SUM(B3:B36)</f>
        <v>2500</v>
      </c>
      <c r="C37" s="26">
        <f>SUM(C3:C36)</f>
        <v>1850</v>
      </c>
      <c r="D37" s="26">
        <f>SUM(D3:D36)</f>
        <v>4350</v>
      </c>
      <c r="E37" s="26">
        <f>SUM(E3:E36)</f>
        <v>100</v>
      </c>
      <c r="F37" s="26">
        <f aca="true" t="shared" si="3" ref="F37:L37">SUM(F3:F36)</f>
        <v>150</v>
      </c>
      <c r="G37" s="26">
        <f t="shared" si="3"/>
        <v>225</v>
      </c>
      <c r="H37" s="26">
        <f t="shared" si="3"/>
        <v>0</v>
      </c>
      <c r="I37" s="26">
        <f t="shared" si="3"/>
        <v>0</v>
      </c>
      <c r="J37" s="26">
        <f t="shared" si="3"/>
        <v>0</v>
      </c>
      <c r="K37" s="26">
        <f t="shared" si="3"/>
        <v>0</v>
      </c>
      <c r="L37" s="26">
        <f t="shared" si="3"/>
        <v>0</v>
      </c>
      <c r="M37" s="26">
        <f aca="true" t="shared" si="4" ref="M37:Z37">SUM(M3:M36)</f>
        <v>275</v>
      </c>
      <c r="N37" s="26">
        <f t="shared" si="4"/>
        <v>25</v>
      </c>
      <c r="O37" s="26">
        <f t="shared" si="4"/>
        <v>325</v>
      </c>
      <c r="P37" s="26">
        <f t="shared" si="4"/>
        <v>25</v>
      </c>
      <c r="Q37" s="26">
        <f t="shared" si="4"/>
        <v>250</v>
      </c>
      <c r="R37" s="26">
        <f t="shared" si="4"/>
        <v>250</v>
      </c>
      <c r="S37" s="26">
        <f t="shared" si="4"/>
        <v>0</v>
      </c>
      <c r="T37" s="26">
        <f t="shared" si="4"/>
        <v>225</v>
      </c>
      <c r="U37" s="26">
        <f t="shared" si="4"/>
        <v>0</v>
      </c>
      <c r="V37" s="26">
        <f t="shared" si="4"/>
        <v>100</v>
      </c>
      <c r="W37" s="26">
        <f t="shared" si="4"/>
        <v>275</v>
      </c>
      <c r="X37" s="26">
        <f t="shared" si="4"/>
        <v>150</v>
      </c>
      <c r="Y37" s="26">
        <f t="shared" si="4"/>
        <v>150</v>
      </c>
      <c r="Z37" s="26">
        <f t="shared" si="4"/>
        <v>1825</v>
      </c>
    </row>
  </sheetData>
  <printOptions gridLines="1"/>
  <pageMargins left="0.75" right="0.75" top="1" bottom="1" header="0.511811024" footer="0.511811024"/>
  <pageSetup horizontalDpi="360" verticalDpi="360" orientation="portrait" paperSize="9" r:id="rId1"/>
  <headerFooter alignWithMargins="0">
    <oddHeader>&amp;C&amp;F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1"/>
  <sheetViews>
    <sheetView zoomScale="75" zoomScaleNormal="75" workbookViewId="0" topLeftCell="A1">
      <pane xSplit="4" topLeftCell="E1" activePane="topRight" state="frozen"/>
      <selection pane="topLeft" activeCell="A1" sqref="A1"/>
      <selection pane="topRight" activeCell="I12" sqref="I12"/>
    </sheetView>
  </sheetViews>
  <sheetFormatPr defaultColWidth="11.421875" defaultRowHeight="12.75"/>
  <cols>
    <col min="1" max="1" width="14.57421875" style="0" customWidth="1"/>
    <col min="2" max="3" width="7.57421875" style="0" customWidth="1"/>
    <col min="4" max="4" width="5.8515625" style="0" customWidth="1"/>
    <col min="5" max="5" width="5.140625" style="0" customWidth="1"/>
    <col min="6" max="10" width="5.421875" style="0" customWidth="1"/>
    <col min="11" max="13" width="6.00390625" style="0" customWidth="1"/>
    <col min="14" max="25" width="6.57421875" style="0" customWidth="1"/>
  </cols>
  <sheetData>
    <row r="1" spans="1:25" ht="19.5">
      <c r="A1" s="17" t="s">
        <v>85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s="45" customFormat="1" ht="12.75">
      <c r="A2" s="41"/>
      <c r="B2" s="42" t="s">
        <v>1</v>
      </c>
      <c r="C2" s="43" t="s">
        <v>2</v>
      </c>
      <c r="D2" s="43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  <c r="O2" s="42" t="s">
        <v>14</v>
      </c>
      <c r="P2" s="42" t="s">
        <v>15</v>
      </c>
      <c r="Q2" s="42" t="s">
        <v>16</v>
      </c>
      <c r="R2" s="42" t="s">
        <v>17</v>
      </c>
      <c r="S2" s="42" t="s">
        <v>18</v>
      </c>
      <c r="T2" s="42" t="s">
        <v>19</v>
      </c>
      <c r="U2" s="42" t="s">
        <v>20</v>
      </c>
      <c r="V2" s="42" t="s">
        <v>21</v>
      </c>
      <c r="W2" s="42" t="s">
        <v>22</v>
      </c>
      <c r="X2" s="42" t="s">
        <v>23</v>
      </c>
      <c r="Y2" s="44" t="s">
        <v>24</v>
      </c>
      <c r="Z2" s="45" t="s">
        <v>50</v>
      </c>
    </row>
    <row r="3" spans="1:26" ht="12.75">
      <c r="A3" s="21" t="s">
        <v>86</v>
      </c>
      <c r="B3" s="22">
        <v>700</v>
      </c>
      <c r="C3" s="22">
        <f aca="true" t="shared" si="0" ref="C3:C20">D3-B3</f>
        <v>-100</v>
      </c>
      <c r="D3" s="7">
        <f>SUM(E3:Z3)</f>
        <v>600</v>
      </c>
      <c r="E3" s="22"/>
      <c r="F3" s="22">
        <v>225</v>
      </c>
      <c r="G3" s="22"/>
      <c r="H3" s="22">
        <v>225</v>
      </c>
      <c r="I3" s="22"/>
      <c r="J3" s="22">
        <v>100</v>
      </c>
      <c r="K3" s="22">
        <v>50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34"/>
      <c r="Z3" s="35"/>
    </row>
    <row r="4" spans="1:26" s="35" customFormat="1" ht="12.75">
      <c r="A4" s="6" t="s">
        <v>87</v>
      </c>
      <c r="B4" s="7">
        <v>525</v>
      </c>
      <c r="C4" s="7">
        <f t="shared" si="0"/>
        <v>-50</v>
      </c>
      <c r="D4" s="7">
        <f>SUM(E4:Z4)</f>
        <v>475</v>
      </c>
      <c r="E4" s="7">
        <v>225</v>
      </c>
      <c r="F4" s="7">
        <v>25</v>
      </c>
      <c r="G4" s="7">
        <v>25</v>
      </c>
      <c r="H4" s="7">
        <v>25</v>
      </c>
      <c r="I4" s="7">
        <v>75</v>
      </c>
      <c r="J4" s="7">
        <v>25</v>
      </c>
      <c r="K4" s="7">
        <v>25</v>
      </c>
      <c r="L4" s="7">
        <v>25</v>
      </c>
      <c r="M4" s="7">
        <v>25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/>
    </row>
    <row r="5" spans="1:26" ht="12.75">
      <c r="A5" s="6" t="s">
        <v>88</v>
      </c>
      <c r="B5" s="7">
        <v>375</v>
      </c>
      <c r="C5" s="7">
        <f>D5-B5</f>
        <v>250</v>
      </c>
      <c r="D5" s="7">
        <f>SUM(E5:Z5)</f>
        <v>625</v>
      </c>
      <c r="E5" s="7"/>
      <c r="F5" s="7"/>
      <c r="G5" s="7"/>
      <c r="H5" s="7">
        <v>100</v>
      </c>
      <c r="I5" s="7"/>
      <c r="J5" s="7">
        <v>225</v>
      </c>
      <c r="K5" s="7"/>
      <c r="L5" s="7">
        <v>100</v>
      </c>
      <c r="M5" s="7"/>
      <c r="N5" s="7"/>
      <c r="O5" s="7"/>
      <c r="P5" s="7">
        <v>100</v>
      </c>
      <c r="Q5" s="7"/>
      <c r="R5" s="7"/>
      <c r="S5" s="7"/>
      <c r="T5" s="7"/>
      <c r="U5" s="7"/>
      <c r="V5" s="7"/>
      <c r="W5" s="7"/>
      <c r="X5" s="7"/>
      <c r="Y5" s="8"/>
      <c r="Z5">
        <v>100</v>
      </c>
    </row>
    <row r="6" spans="1:26" ht="12.75">
      <c r="A6" s="21" t="s">
        <v>89</v>
      </c>
      <c r="B6" s="22">
        <v>175</v>
      </c>
      <c r="C6" s="22">
        <f t="shared" si="0"/>
        <v>-175</v>
      </c>
      <c r="D6" s="7">
        <f aca="true" t="shared" si="1" ref="D6:D20">SUM(E6:Z6)</f>
        <v>0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34"/>
      <c r="Z6" s="35"/>
    </row>
    <row r="7" spans="1:26" ht="12.75">
      <c r="A7" s="21" t="s">
        <v>90</v>
      </c>
      <c r="B7" s="22">
        <v>125</v>
      </c>
      <c r="C7" s="22">
        <f t="shared" si="0"/>
        <v>-125</v>
      </c>
      <c r="D7" s="7">
        <f t="shared" si="1"/>
        <v>0</v>
      </c>
      <c r="E7" s="22"/>
      <c r="F7" s="22"/>
      <c r="G7" s="22"/>
      <c r="H7" s="22"/>
      <c r="I7" s="22"/>
      <c r="J7" s="22"/>
      <c r="K7" s="22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  <c r="Z7" s="35"/>
    </row>
    <row r="8" spans="1:26" s="35" customFormat="1" ht="12.75">
      <c r="A8" s="6" t="s">
        <v>91</v>
      </c>
      <c r="B8" s="7">
        <v>100</v>
      </c>
      <c r="C8" s="7">
        <f t="shared" si="0"/>
        <v>-100</v>
      </c>
      <c r="D8" s="7">
        <f t="shared" si="1"/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8"/>
      <c r="Z8"/>
    </row>
    <row r="9" spans="1:25" ht="12.75">
      <c r="A9" s="6" t="s">
        <v>92</v>
      </c>
      <c r="B9" s="7">
        <v>80</v>
      </c>
      <c r="C9" s="7">
        <f t="shared" si="0"/>
        <v>70</v>
      </c>
      <c r="D9" s="7">
        <f t="shared" si="1"/>
        <v>150</v>
      </c>
      <c r="E9" s="7"/>
      <c r="F9" s="7"/>
      <c r="G9" s="7"/>
      <c r="H9" s="7">
        <v>50</v>
      </c>
      <c r="I9" s="7"/>
      <c r="J9" s="7">
        <v>50</v>
      </c>
      <c r="K9" s="7"/>
      <c r="L9" s="9">
        <v>50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ht="12.75">
      <c r="A10" s="6" t="s">
        <v>93</v>
      </c>
      <c r="B10" s="7">
        <v>60</v>
      </c>
      <c r="C10" s="7">
        <f>D10-B10</f>
        <v>90</v>
      </c>
      <c r="D10" s="7">
        <f>SUM(E10:Z10)</f>
        <v>150</v>
      </c>
      <c r="E10" s="7"/>
      <c r="F10" s="7"/>
      <c r="G10" s="7"/>
      <c r="H10" s="7"/>
      <c r="I10" s="7"/>
      <c r="J10" s="7"/>
      <c r="K10" s="7"/>
      <c r="L10" s="7"/>
      <c r="M10" s="7"/>
      <c r="N10" s="7">
        <v>100</v>
      </c>
      <c r="O10" s="7"/>
      <c r="P10" s="7"/>
      <c r="Q10" s="7"/>
      <c r="R10" s="7"/>
      <c r="S10" s="7">
        <v>50</v>
      </c>
      <c r="T10" s="7"/>
      <c r="U10" s="7"/>
      <c r="V10" s="7"/>
      <c r="W10" s="7"/>
      <c r="X10" s="7"/>
      <c r="Y10" s="8"/>
    </row>
    <row r="11" spans="1:25" ht="12.75">
      <c r="A11" s="6" t="s">
        <v>94</v>
      </c>
      <c r="B11" s="7">
        <v>60</v>
      </c>
      <c r="C11" s="7">
        <f t="shared" si="0"/>
        <v>-10</v>
      </c>
      <c r="D11" s="7">
        <f t="shared" si="1"/>
        <v>50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>
        <v>50</v>
      </c>
      <c r="V11" s="7"/>
      <c r="W11" s="7"/>
      <c r="X11" s="7"/>
      <c r="Y11" s="8"/>
    </row>
    <row r="12" spans="1:25" ht="12.75">
      <c r="A12" s="6" t="s">
        <v>95</v>
      </c>
      <c r="B12" s="7">
        <v>60</v>
      </c>
      <c r="C12" s="7">
        <f t="shared" si="0"/>
        <v>-10</v>
      </c>
      <c r="D12" s="7">
        <f t="shared" si="1"/>
        <v>50</v>
      </c>
      <c r="E12" s="7"/>
      <c r="F12" s="7"/>
      <c r="G12" s="7"/>
      <c r="H12" s="7"/>
      <c r="I12" s="7"/>
      <c r="J12" s="7"/>
      <c r="K12" s="7"/>
      <c r="L12" s="7"/>
      <c r="M12" s="7"/>
      <c r="N12" s="7">
        <v>50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8"/>
    </row>
    <row r="13" spans="1:25" ht="12.75">
      <c r="A13" s="21" t="s">
        <v>96</v>
      </c>
      <c r="B13" s="22">
        <v>40</v>
      </c>
      <c r="C13" s="22">
        <f t="shared" si="0"/>
        <v>-40</v>
      </c>
      <c r="D13" s="7">
        <f t="shared" si="1"/>
        <v>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8"/>
    </row>
    <row r="14" spans="1:25" ht="12.75">
      <c r="A14" s="6" t="s">
        <v>97</v>
      </c>
      <c r="B14" s="7">
        <v>40</v>
      </c>
      <c r="C14" s="7">
        <f>D14-B14</f>
        <v>-40</v>
      </c>
      <c r="D14" s="7">
        <f>SUM(E14:Z14)</f>
        <v>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</row>
    <row r="15" spans="1:26" s="35" customFormat="1" ht="12.75">
      <c r="A15" s="6" t="s">
        <v>98</v>
      </c>
      <c r="B15" s="7">
        <v>25</v>
      </c>
      <c r="C15" s="7">
        <f t="shared" si="0"/>
        <v>25</v>
      </c>
      <c r="D15" s="7">
        <f t="shared" si="1"/>
        <v>50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v>50</v>
      </c>
      <c r="Q15" s="7"/>
      <c r="R15" s="7"/>
      <c r="S15" s="7"/>
      <c r="T15" s="7"/>
      <c r="U15" s="7"/>
      <c r="V15" s="7"/>
      <c r="W15" s="7"/>
      <c r="X15" s="7"/>
      <c r="Y15" s="8"/>
      <c r="Z15"/>
    </row>
    <row r="16" spans="1:25" ht="12.75">
      <c r="A16" s="12" t="s">
        <v>99</v>
      </c>
      <c r="B16" s="7">
        <v>25</v>
      </c>
      <c r="C16" s="7">
        <f t="shared" si="0"/>
        <v>-25</v>
      </c>
      <c r="D16" s="7">
        <f t="shared" si="1"/>
        <v>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</row>
    <row r="17" spans="1:26" s="35" customFormat="1" ht="12.75">
      <c r="A17" s="6" t="s">
        <v>100</v>
      </c>
      <c r="B17" s="7">
        <v>25</v>
      </c>
      <c r="C17" s="7">
        <f t="shared" si="0"/>
        <v>-25</v>
      </c>
      <c r="D17" s="7">
        <f t="shared" si="1"/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/>
    </row>
    <row r="18" spans="1:25" ht="12.75">
      <c r="A18" s="6" t="s">
        <v>101</v>
      </c>
      <c r="B18" s="7">
        <v>25</v>
      </c>
      <c r="C18" s="7">
        <f t="shared" si="0"/>
        <v>-25</v>
      </c>
      <c r="D18" s="7">
        <f>SUM(E18:Z18)</f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</row>
    <row r="19" spans="1:25" ht="12.75">
      <c r="A19" s="6" t="s">
        <v>102</v>
      </c>
      <c r="B19" s="7">
        <v>20</v>
      </c>
      <c r="C19" s="7">
        <f t="shared" si="0"/>
        <v>-20</v>
      </c>
      <c r="D19" s="7">
        <f t="shared" si="1"/>
        <v>0</v>
      </c>
      <c r="E19" s="7"/>
      <c r="F19" s="7"/>
      <c r="G19" s="7"/>
      <c r="H19" s="7"/>
      <c r="I19" s="7"/>
      <c r="J19" s="7"/>
      <c r="K19" s="7"/>
      <c r="L19" s="7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/>
    </row>
    <row r="20" spans="1:26" ht="12.75">
      <c r="A20" s="21" t="s">
        <v>103</v>
      </c>
      <c r="B20" s="22">
        <v>20</v>
      </c>
      <c r="C20" s="22">
        <f t="shared" si="0"/>
        <v>-20</v>
      </c>
      <c r="D20" s="7">
        <f t="shared" si="1"/>
        <v>0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34"/>
      <c r="Z20" s="35"/>
    </row>
    <row r="21" spans="1:26" ht="12.75">
      <c r="A21" s="13" t="s">
        <v>48</v>
      </c>
      <c r="B21" s="14">
        <f>SUM(B3:B20)</f>
        <v>2480</v>
      </c>
      <c r="C21" s="14">
        <f>D21-B21</f>
        <v>-330</v>
      </c>
      <c r="D21" s="14">
        <f aca="true" t="shared" si="2" ref="D21:N21">SUM(D3:D20)</f>
        <v>2150</v>
      </c>
      <c r="E21" s="14">
        <f t="shared" si="2"/>
        <v>225</v>
      </c>
      <c r="F21" s="14">
        <f t="shared" si="2"/>
        <v>250</v>
      </c>
      <c r="G21" s="14">
        <f t="shared" si="2"/>
        <v>25</v>
      </c>
      <c r="H21" s="14">
        <f t="shared" si="2"/>
        <v>400</v>
      </c>
      <c r="I21" s="14">
        <f t="shared" si="2"/>
        <v>75</v>
      </c>
      <c r="J21" s="14">
        <f t="shared" si="2"/>
        <v>400</v>
      </c>
      <c r="K21" s="14">
        <f t="shared" si="2"/>
        <v>75</v>
      </c>
      <c r="L21" s="14">
        <f t="shared" si="2"/>
        <v>175</v>
      </c>
      <c r="M21" s="14">
        <f t="shared" si="2"/>
        <v>25</v>
      </c>
      <c r="N21" s="14">
        <f t="shared" si="2"/>
        <v>150</v>
      </c>
      <c r="O21" s="14">
        <f aca="true" t="shared" si="3" ref="O21:Z21">SUM(O3:O20)</f>
        <v>0</v>
      </c>
      <c r="P21" s="14">
        <f t="shared" si="3"/>
        <v>150</v>
      </c>
      <c r="Q21" s="14">
        <f t="shared" si="3"/>
        <v>0</v>
      </c>
      <c r="R21" s="14">
        <f t="shared" si="3"/>
        <v>0</v>
      </c>
      <c r="S21" s="14">
        <f t="shared" si="3"/>
        <v>50</v>
      </c>
      <c r="T21" s="14">
        <f t="shared" si="3"/>
        <v>0</v>
      </c>
      <c r="U21" s="14">
        <f t="shared" si="3"/>
        <v>50</v>
      </c>
      <c r="V21" s="14">
        <f t="shared" si="3"/>
        <v>0</v>
      </c>
      <c r="W21" s="14">
        <f t="shared" si="3"/>
        <v>0</v>
      </c>
      <c r="X21" s="14">
        <f t="shared" si="3"/>
        <v>0</v>
      </c>
      <c r="Y21" s="14">
        <f t="shared" si="3"/>
        <v>0</v>
      </c>
      <c r="Z21" s="14">
        <f t="shared" si="3"/>
        <v>100</v>
      </c>
    </row>
  </sheetData>
  <printOptions gridLines="1"/>
  <pageMargins left="0.75" right="0.75" top="1" bottom="1" header="0.511811024" footer="0.511811024"/>
  <pageSetup horizontalDpi="360" verticalDpi="360" orientation="portrait" paperSize="9" r:id="rId1"/>
  <headerFooter alignWithMargins="0">
    <oddHeader>&amp;C&amp;F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7"/>
  <sheetViews>
    <sheetView zoomScale="75" zoomScaleNormal="75" workbookViewId="0" topLeftCell="A1">
      <pane xSplit="4" topLeftCell="E1" activePane="topRight" state="frozen"/>
      <selection pane="topLeft" activeCell="A1" sqref="A1"/>
      <selection pane="topRight" activeCell="G10" sqref="G10"/>
    </sheetView>
  </sheetViews>
  <sheetFormatPr defaultColWidth="11.421875" defaultRowHeight="12.75"/>
  <cols>
    <col min="1" max="1" width="15.140625" style="0" customWidth="1"/>
    <col min="3" max="3" width="7.57421875" style="0" customWidth="1"/>
    <col min="4" max="5" width="5.140625" style="0" customWidth="1"/>
    <col min="6" max="10" width="5.421875" style="0" customWidth="1"/>
    <col min="11" max="13" width="6.00390625" style="0" customWidth="1"/>
    <col min="14" max="25" width="6.57421875" style="0" customWidth="1"/>
  </cols>
  <sheetData>
    <row r="1" spans="1:18" ht="19.5">
      <c r="A1" s="17" t="s">
        <v>104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ht="12.75">
      <c r="A2" s="16"/>
      <c r="B2" s="3" t="s">
        <v>1</v>
      </c>
      <c r="C2" s="4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5" t="s">
        <v>24</v>
      </c>
      <c r="Z2" t="s">
        <v>50</v>
      </c>
    </row>
    <row r="3" spans="1:25" s="35" customFormat="1" ht="12.75">
      <c r="A3" s="21" t="s">
        <v>105</v>
      </c>
      <c r="B3" s="22">
        <v>725</v>
      </c>
      <c r="C3" s="22">
        <f aca="true" t="shared" si="0" ref="C3:C17">D3-B3</f>
        <v>-625</v>
      </c>
      <c r="D3" s="22">
        <f>SUM(E3:Z3)</f>
        <v>100</v>
      </c>
      <c r="E3" s="22"/>
      <c r="F3" s="22"/>
      <c r="G3" s="22"/>
      <c r="H3" s="22"/>
      <c r="I3" s="22"/>
      <c r="J3" s="22"/>
      <c r="K3" s="22">
        <v>100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34"/>
    </row>
    <row r="4" spans="1:25" s="35" customFormat="1" ht="12.75">
      <c r="A4" s="36" t="s">
        <v>106</v>
      </c>
      <c r="B4" s="22">
        <v>650</v>
      </c>
      <c r="C4" s="22">
        <f t="shared" si="0"/>
        <v>-650</v>
      </c>
      <c r="D4" s="22">
        <f aca="true" t="shared" si="1" ref="D4:D16">SUM(E4:Y4)</f>
        <v>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34"/>
    </row>
    <row r="5" spans="1:25" ht="12.75">
      <c r="A5" s="6" t="s">
        <v>107</v>
      </c>
      <c r="B5" s="7">
        <v>20</v>
      </c>
      <c r="C5" s="7">
        <f t="shared" si="0"/>
        <v>530</v>
      </c>
      <c r="D5" s="7">
        <f t="shared" si="1"/>
        <v>550</v>
      </c>
      <c r="E5" s="7"/>
      <c r="G5" s="7">
        <v>100</v>
      </c>
      <c r="H5" s="7"/>
      <c r="I5" s="7"/>
      <c r="J5" s="7"/>
      <c r="K5" s="7"/>
      <c r="L5" s="7">
        <v>225</v>
      </c>
      <c r="M5" s="7"/>
      <c r="N5" s="7"/>
      <c r="O5" s="7"/>
      <c r="P5" s="7">
        <v>225</v>
      </c>
      <c r="Q5" s="7"/>
      <c r="R5" s="7"/>
      <c r="S5" s="7"/>
      <c r="T5" s="7"/>
      <c r="U5" s="7"/>
      <c r="V5" s="7"/>
      <c r="W5" s="7"/>
      <c r="X5" s="7"/>
      <c r="Y5" s="8"/>
    </row>
    <row r="6" spans="1:25" ht="12.75">
      <c r="A6" s="6" t="s">
        <v>108</v>
      </c>
      <c r="B6" s="7">
        <v>25</v>
      </c>
      <c r="C6" s="7">
        <f t="shared" si="0"/>
        <v>-25</v>
      </c>
      <c r="D6" s="7">
        <f t="shared" si="1"/>
        <v>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1:25" ht="12.75">
      <c r="A7" s="6"/>
      <c r="B7" s="7"/>
      <c r="C7" s="7">
        <f t="shared" si="0"/>
        <v>0</v>
      </c>
      <c r="D7" s="7">
        <f t="shared" si="1"/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</row>
    <row r="8" spans="1:25" ht="12.75">
      <c r="A8" s="6"/>
      <c r="B8" s="7"/>
      <c r="C8" s="7">
        <f t="shared" si="0"/>
        <v>0</v>
      </c>
      <c r="D8" s="7">
        <f t="shared" si="1"/>
        <v>0</v>
      </c>
      <c r="E8" s="7"/>
      <c r="F8" s="7"/>
      <c r="G8" s="7"/>
      <c r="H8" s="7"/>
      <c r="I8" s="7"/>
      <c r="J8" s="7"/>
      <c r="K8" s="7"/>
      <c r="L8" s="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ht="12.75">
      <c r="A9" s="6"/>
      <c r="B9" s="7"/>
      <c r="C9" s="7">
        <f t="shared" si="0"/>
        <v>0</v>
      </c>
      <c r="D9" s="7">
        <f t="shared" si="1"/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8"/>
    </row>
    <row r="10" spans="1:25" ht="12.75">
      <c r="A10" s="6"/>
      <c r="B10" s="7"/>
      <c r="C10" s="7">
        <f t="shared" si="0"/>
        <v>0</v>
      </c>
      <c r="D10" s="7">
        <f t="shared" si="1"/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8"/>
    </row>
    <row r="11" spans="1:25" ht="12.75">
      <c r="A11" s="6"/>
      <c r="B11" s="7"/>
      <c r="C11" s="7">
        <f t="shared" si="0"/>
        <v>0</v>
      </c>
      <c r="D11" s="7">
        <f t="shared" si="1"/>
        <v>0</v>
      </c>
      <c r="E11" s="7"/>
      <c r="F11" s="7"/>
      <c r="G11" s="7"/>
      <c r="H11" s="7"/>
      <c r="I11" s="7"/>
      <c r="J11" s="7"/>
      <c r="K11" s="7"/>
      <c r="L11" s="7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spans="1:25" ht="12.75">
      <c r="A12" s="6"/>
      <c r="B12" s="7"/>
      <c r="C12" s="7">
        <f t="shared" si="0"/>
        <v>0</v>
      </c>
      <c r="D12" s="7">
        <f t="shared" si="1"/>
        <v>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8"/>
    </row>
    <row r="13" spans="1:25" ht="12.75">
      <c r="A13" s="6"/>
      <c r="B13" s="7"/>
      <c r="C13" s="7">
        <f t="shared" si="0"/>
        <v>0</v>
      </c>
      <c r="D13" s="7">
        <f t="shared" si="1"/>
        <v>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8"/>
    </row>
    <row r="14" spans="1:25" ht="12.75">
      <c r="A14" s="6"/>
      <c r="B14" s="7"/>
      <c r="C14" s="7">
        <f t="shared" si="0"/>
        <v>0</v>
      </c>
      <c r="D14" s="7">
        <f t="shared" si="1"/>
        <v>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</row>
    <row r="15" spans="1:25" ht="12.75">
      <c r="A15" s="6"/>
      <c r="B15" s="7"/>
      <c r="C15" s="7">
        <f t="shared" si="0"/>
        <v>0</v>
      </c>
      <c r="D15" s="7">
        <f t="shared" si="1"/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</row>
    <row r="16" spans="1:25" ht="12.75">
      <c r="A16" s="6"/>
      <c r="B16" s="7"/>
      <c r="C16" s="7">
        <f t="shared" si="0"/>
        <v>0</v>
      </c>
      <c r="D16" s="7">
        <f t="shared" si="1"/>
        <v>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</row>
    <row r="17" spans="1:26" ht="12.75">
      <c r="A17" s="13" t="s">
        <v>48</v>
      </c>
      <c r="B17" s="14">
        <f>SUM(B3:B16)</f>
        <v>1420</v>
      </c>
      <c r="C17" s="7">
        <f t="shared" si="0"/>
        <v>-770</v>
      </c>
      <c r="D17" s="7">
        <f>SUM(D3:D16)</f>
        <v>650</v>
      </c>
      <c r="E17" s="7">
        <f aca="true" t="shared" si="2" ref="E17:N17">SUM(E3:E16)</f>
        <v>0</v>
      </c>
      <c r="F17" s="7">
        <f t="shared" si="2"/>
        <v>0</v>
      </c>
      <c r="G17" s="7">
        <f t="shared" si="2"/>
        <v>100</v>
      </c>
      <c r="H17" s="7">
        <f t="shared" si="2"/>
        <v>0</v>
      </c>
      <c r="I17" s="7">
        <f t="shared" si="2"/>
        <v>0</v>
      </c>
      <c r="J17" s="7">
        <f t="shared" si="2"/>
        <v>0</v>
      </c>
      <c r="K17" s="7">
        <f t="shared" si="2"/>
        <v>100</v>
      </c>
      <c r="L17" s="7">
        <f t="shared" si="2"/>
        <v>225</v>
      </c>
      <c r="M17" s="7">
        <f t="shared" si="2"/>
        <v>0</v>
      </c>
      <c r="N17" s="7">
        <f t="shared" si="2"/>
        <v>0</v>
      </c>
      <c r="O17" s="7">
        <f aca="true" t="shared" si="3" ref="O17:Z17">SUM(O3:O16)</f>
        <v>0</v>
      </c>
      <c r="P17" s="7">
        <f t="shared" si="3"/>
        <v>225</v>
      </c>
      <c r="Q17" s="7">
        <f t="shared" si="3"/>
        <v>0</v>
      </c>
      <c r="R17" s="7">
        <f t="shared" si="3"/>
        <v>0</v>
      </c>
      <c r="S17" s="7">
        <f t="shared" si="3"/>
        <v>0</v>
      </c>
      <c r="T17" s="7">
        <f t="shared" si="3"/>
        <v>0</v>
      </c>
      <c r="U17" s="7">
        <f t="shared" si="3"/>
        <v>0</v>
      </c>
      <c r="V17" s="7">
        <f t="shared" si="3"/>
        <v>0</v>
      </c>
      <c r="W17" s="7">
        <f t="shared" si="3"/>
        <v>0</v>
      </c>
      <c r="X17" s="7">
        <f t="shared" si="3"/>
        <v>0</v>
      </c>
      <c r="Y17" s="7">
        <f t="shared" si="3"/>
        <v>0</v>
      </c>
      <c r="Z17" s="7">
        <f t="shared" si="3"/>
        <v>0</v>
      </c>
    </row>
  </sheetData>
  <printOptions gridLines="1"/>
  <pageMargins left="0.75" right="0.75" top="1" bottom="1" header="0.511811024" footer="0.511811024"/>
  <pageSetup horizontalDpi="360" verticalDpi="360" orientation="portrait" paperSize="9"/>
  <headerFooter alignWithMargins="0">
    <oddHeader>&amp;C&amp;F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1"/>
  <sheetViews>
    <sheetView zoomScale="75" zoomScaleNormal="75" workbookViewId="0" topLeftCell="A1">
      <pane xSplit="4" topLeftCell="E1" activePane="topRight" state="frozen"/>
      <selection pane="topLeft" activeCell="A1" sqref="A1"/>
      <selection pane="topRight" activeCell="K21" sqref="K21"/>
    </sheetView>
  </sheetViews>
  <sheetFormatPr defaultColWidth="11.421875" defaultRowHeight="12.75"/>
  <cols>
    <col min="3" max="3" width="7.57421875" style="0" customWidth="1"/>
    <col min="4" max="4" width="5.8515625" style="0" customWidth="1"/>
    <col min="5" max="5" width="5.140625" style="0" customWidth="1"/>
    <col min="6" max="10" width="5.421875" style="0" customWidth="1"/>
    <col min="11" max="13" width="6.00390625" style="0" customWidth="1"/>
    <col min="14" max="25" width="6.57421875" style="0" customWidth="1"/>
  </cols>
  <sheetData>
    <row r="1" spans="1:18" ht="19.5">
      <c r="A1" s="18" t="s">
        <v>109</v>
      </c>
      <c r="F1" s="2">
        <v>36346</v>
      </c>
      <c r="G1" s="2">
        <v>36347</v>
      </c>
      <c r="H1" s="2">
        <v>36348</v>
      </c>
      <c r="I1" s="2">
        <v>36349</v>
      </c>
      <c r="J1" s="2">
        <v>36350</v>
      </c>
      <c r="K1" s="2">
        <v>36351</v>
      </c>
      <c r="L1" s="2">
        <v>36352</v>
      </c>
      <c r="M1" s="2">
        <v>36354</v>
      </c>
      <c r="N1" s="2">
        <v>36355</v>
      </c>
      <c r="O1" s="2">
        <v>36356</v>
      </c>
      <c r="P1" s="2">
        <v>36357</v>
      </c>
      <c r="Q1" s="2">
        <v>36358</v>
      </c>
      <c r="R1" s="2">
        <v>36359</v>
      </c>
    </row>
    <row r="2" spans="1:26" ht="15" customHeight="1">
      <c r="A2" s="16"/>
      <c r="B2" s="3" t="s">
        <v>1</v>
      </c>
      <c r="C2" s="4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5" t="s">
        <v>24</v>
      </c>
      <c r="Z2" t="s">
        <v>50</v>
      </c>
    </row>
    <row r="3" spans="1:25" ht="12.75">
      <c r="A3" s="6" t="s">
        <v>110</v>
      </c>
      <c r="B3" s="7">
        <v>400</v>
      </c>
      <c r="C3" s="7">
        <f aca="true" t="shared" si="0" ref="C3:C11">D3-B3</f>
        <v>-400</v>
      </c>
      <c r="D3" s="7">
        <f aca="true" t="shared" si="1" ref="D3:D30">SUM(E3:Z3)</f>
        <v>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/>
    </row>
    <row r="4" spans="1:25" ht="12.75">
      <c r="A4" s="6" t="s">
        <v>111</v>
      </c>
      <c r="B4" s="7">
        <v>300</v>
      </c>
      <c r="C4" s="7">
        <f t="shared" si="0"/>
        <v>-300</v>
      </c>
      <c r="D4" s="7">
        <f>SUM(E4:Z4)</f>
        <v>0</v>
      </c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ht="12.75">
      <c r="A5" s="6" t="s">
        <v>112</v>
      </c>
      <c r="B5" s="7">
        <v>300</v>
      </c>
      <c r="C5" s="7">
        <f t="shared" si="0"/>
        <v>-300</v>
      </c>
      <c r="D5" s="7">
        <f aca="true" t="shared" si="2" ref="D5:D11">SUM(E5:Z5)</f>
        <v>0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</row>
    <row r="6" spans="1:25" ht="12.75">
      <c r="A6" s="6" t="s">
        <v>113</v>
      </c>
      <c r="B6" s="7">
        <v>250</v>
      </c>
      <c r="C6" s="7">
        <f t="shared" si="0"/>
        <v>-200</v>
      </c>
      <c r="D6" s="7">
        <f t="shared" si="2"/>
        <v>50</v>
      </c>
      <c r="E6" s="7"/>
      <c r="F6" s="7"/>
      <c r="G6" s="7">
        <v>50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1:25" ht="12.75">
      <c r="A7" s="6" t="s">
        <v>114</v>
      </c>
      <c r="B7" s="7">
        <v>125</v>
      </c>
      <c r="C7" s="7">
        <f t="shared" si="0"/>
        <v>-125</v>
      </c>
      <c r="D7" s="7">
        <f t="shared" si="2"/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</row>
    <row r="8" spans="1:25" ht="12.75">
      <c r="A8" s="11" t="s">
        <v>115</v>
      </c>
      <c r="B8" s="7">
        <v>40</v>
      </c>
      <c r="C8" s="7">
        <f t="shared" si="0"/>
        <v>60</v>
      </c>
      <c r="D8" s="7">
        <f t="shared" si="2"/>
        <v>100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v>100</v>
      </c>
      <c r="R8" s="7"/>
      <c r="S8" s="7"/>
      <c r="T8" s="7"/>
      <c r="U8" s="7"/>
      <c r="V8" s="7"/>
      <c r="W8" s="7"/>
      <c r="X8" s="7"/>
      <c r="Y8" s="8"/>
    </row>
    <row r="9" spans="1:25" ht="12.75">
      <c r="A9" s="6" t="s">
        <v>116</v>
      </c>
      <c r="B9" s="7">
        <v>25</v>
      </c>
      <c r="C9" s="7">
        <f t="shared" si="0"/>
        <v>-25</v>
      </c>
      <c r="D9" s="7">
        <f t="shared" si="2"/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8"/>
    </row>
    <row r="10" spans="1:26" ht="12.75">
      <c r="A10" s="6" t="s">
        <v>117</v>
      </c>
      <c r="B10" s="7">
        <v>20</v>
      </c>
      <c r="C10" s="7">
        <f t="shared" si="0"/>
        <v>680</v>
      </c>
      <c r="D10" s="7">
        <f t="shared" si="2"/>
        <v>700</v>
      </c>
      <c r="E10" s="7"/>
      <c r="F10" s="7"/>
      <c r="G10" s="7"/>
      <c r="H10" s="7"/>
      <c r="I10" s="7"/>
      <c r="J10" s="7"/>
      <c r="K10" s="7"/>
      <c r="L10" s="7"/>
      <c r="M10" s="7">
        <v>100</v>
      </c>
      <c r="N10" s="7"/>
      <c r="O10" s="7">
        <v>25</v>
      </c>
      <c r="P10" s="7"/>
      <c r="Q10" s="7"/>
      <c r="R10" s="7"/>
      <c r="S10" s="7"/>
      <c r="T10" s="7"/>
      <c r="U10" s="7"/>
      <c r="V10" s="7"/>
      <c r="W10" s="7"/>
      <c r="X10" s="7"/>
      <c r="Y10" s="8">
        <v>225</v>
      </c>
      <c r="Z10">
        <v>350</v>
      </c>
    </row>
    <row r="11" spans="1:26" ht="12.75">
      <c r="A11" s="6" t="s">
        <v>118</v>
      </c>
      <c r="B11" s="7">
        <v>20</v>
      </c>
      <c r="C11" s="7">
        <f t="shared" si="0"/>
        <v>180</v>
      </c>
      <c r="D11" s="7">
        <f t="shared" si="2"/>
        <v>200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>
        <v>100</v>
      </c>
      <c r="V11" s="7"/>
      <c r="W11" s="7"/>
      <c r="X11" s="7"/>
      <c r="Y11" s="8"/>
      <c r="Z11">
        <v>100</v>
      </c>
    </row>
    <row r="12" spans="1:25" ht="12.75">
      <c r="A12" s="6" t="s">
        <v>119</v>
      </c>
      <c r="B12" s="7">
        <v>25</v>
      </c>
      <c r="C12" s="7">
        <f aca="true" t="shared" si="3" ref="C12:C30">D12-B12</f>
        <v>75</v>
      </c>
      <c r="D12" s="7">
        <f t="shared" si="1"/>
        <v>100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W12" s="7">
        <v>100</v>
      </c>
      <c r="X12" s="7"/>
      <c r="Y12" s="8"/>
    </row>
    <row r="13" spans="1:25" ht="12.75">
      <c r="A13" s="6" t="s">
        <v>120</v>
      </c>
      <c r="B13" s="7">
        <v>25</v>
      </c>
      <c r="C13" s="7">
        <f t="shared" si="3"/>
        <v>-25</v>
      </c>
      <c r="D13" s="7">
        <f t="shared" si="1"/>
        <v>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8"/>
    </row>
    <row r="14" spans="1:25" ht="12.75">
      <c r="A14" s="6" t="s">
        <v>121</v>
      </c>
      <c r="B14" s="7">
        <v>25</v>
      </c>
      <c r="C14" s="7">
        <f t="shared" si="3"/>
        <v>-25</v>
      </c>
      <c r="D14" s="7">
        <f t="shared" si="1"/>
        <v>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</row>
    <row r="15" spans="1:25" ht="12.75">
      <c r="A15" s="6" t="s">
        <v>122</v>
      </c>
      <c r="B15" s="7">
        <v>25</v>
      </c>
      <c r="C15" s="7">
        <f t="shared" si="3"/>
        <v>-25</v>
      </c>
      <c r="D15" s="7">
        <f t="shared" si="1"/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</row>
    <row r="16" spans="1:25" ht="12.75">
      <c r="A16" s="6" t="s">
        <v>123</v>
      </c>
      <c r="B16" s="7">
        <v>25</v>
      </c>
      <c r="C16" s="7">
        <f t="shared" si="3"/>
        <v>-25</v>
      </c>
      <c r="D16" s="7">
        <f t="shared" si="1"/>
        <v>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</row>
    <row r="17" spans="1:25" ht="12.75">
      <c r="A17" s="6" t="s">
        <v>124</v>
      </c>
      <c r="B17" s="7">
        <v>25</v>
      </c>
      <c r="C17" s="7">
        <f t="shared" si="3"/>
        <v>-25</v>
      </c>
      <c r="D17" s="7">
        <f t="shared" si="1"/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</row>
    <row r="18" spans="1:25" ht="12.75">
      <c r="A18" s="6" t="s">
        <v>125</v>
      </c>
      <c r="B18" s="7">
        <v>25</v>
      </c>
      <c r="C18" s="7">
        <f t="shared" si="3"/>
        <v>-25</v>
      </c>
      <c r="D18" s="7">
        <f t="shared" si="1"/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</row>
    <row r="19" spans="1:25" ht="12.75">
      <c r="A19" s="6" t="s">
        <v>126</v>
      </c>
      <c r="B19" s="7">
        <v>25</v>
      </c>
      <c r="C19" s="7">
        <f t="shared" si="3"/>
        <v>-25</v>
      </c>
      <c r="D19" s="7">
        <f t="shared" si="1"/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</row>
    <row r="20" spans="1:25" ht="12.75">
      <c r="A20" s="6" t="s">
        <v>127</v>
      </c>
      <c r="B20" s="7">
        <v>25</v>
      </c>
      <c r="C20" s="7">
        <f t="shared" si="3"/>
        <v>-25</v>
      </c>
      <c r="D20" s="7">
        <f t="shared" si="1"/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8"/>
    </row>
    <row r="21" spans="1:25" ht="12.75">
      <c r="A21" s="6"/>
      <c r="B21" s="7"/>
      <c r="C21" s="7">
        <f t="shared" si="3"/>
        <v>0</v>
      </c>
      <c r="D21" s="7">
        <f t="shared" si="1"/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8"/>
    </row>
    <row r="22" spans="1:25" ht="12.75">
      <c r="A22" s="6"/>
      <c r="B22" s="7"/>
      <c r="C22" s="7">
        <f t="shared" si="3"/>
        <v>0</v>
      </c>
      <c r="D22" s="7">
        <f t="shared" si="1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8"/>
    </row>
    <row r="23" spans="1:25" ht="12.75">
      <c r="A23" s="6"/>
      <c r="B23" s="7"/>
      <c r="C23" s="7">
        <f t="shared" si="3"/>
        <v>0</v>
      </c>
      <c r="D23" s="7">
        <f t="shared" si="1"/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8"/>
    </row>
    <row r="24" spans="1:25" ht="12.75">
      <c r="A24" s="6"/>
      <c r="B24" s="7"/>
      <c r="C24" s="7">
        <f t="shared" si="3"/>
        <v>0</v>
      </c>
      <c r="D24" s="7">
        <f t="shared" si="1"/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8"/>
    </row>
    <row r="25" spans="1:25" ht="12.75">
      <c r="A25" s="6"/>
      <c r="B25" s="7"/>
      <c r="C25" s="7">
        <f t="shared" si="3"/>
        <v>0</v>
      </c>
      <c r="D25" s="7">
        <f t="shared" si="1"/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</row>
    <row r="26" spans="1:25" ht="12.75">
      <c r="A26" s="6"/>
      <c r="B26" s="7"/>
      <c r="C26" s="7">
        <f t="shared" si="3"/>
        <v>0</v>
      </c>
      <c r="D26" s="7">
        <f t="shared" si="1"/>
        <v>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8"/>
    </row>
    <row r="27" spans="1:25" ht="12.75">
      <c r="A27" s="6"/>
      <c r="B27" s="7"/>
      <c r="C27" s="7">
        <f t="shared" si="3"/>
        <v>0</v>
      </c>
      <c r="D27" s="7">
        <f t="shared" si="1"/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8"/>
    </row>
    <row r="28" spans="1:25" ht="12.75">
      <c r="A28" s="6"/>
      <c r="B28" s="7"/>
      <c r="C28" s="7">
        <f t="shared" si="3"/>
        <v>0</v>
      </c>
      <c r="D28" s="7">
        <f t="shared" si="1"/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8"/>
    </row>
    <row r="29" spans="1:25" ht="12.75">
      <c r="A29" s="6"/>
      <c r="B29" s="7"/>
      <c r="C29" s="7">
        <f t="shared" si="3"/>
        <v>0</v>
      </c>
      <c r="D29" s="7">
        <f t="shared" si="1"/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8"/>
    </row>
    <row r="30" spans="1:25" ht="12.75">
      <c r="A30" s="6"/>
      <c r="B30" s="7"/>
      <c r="C30" s="7">
        <f t="shared" si="3"/>
        <v>0</v>
      </c>
      <c r="D30" s="7">
        <f t="shared" si="1"/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8"/>
    </row>
    <row r="31" spans="1:26" ht="12.75">
      <c r="A31" s="13" t="s">
        <v>48</v>
      </c>
      <c r="B31" s="14">
        <f>SUM(B3:B30)</f>
        <v>1705</v>
      </c>
      <c r="C31" s="7">
        <f>D31-B31</f>
        <v>-555</v>
      </c>
      <c r="D31" s="7">
        <f aca="true" t="shared" si="4" ref="D31:N31">SUM(D3:D30)</f>
        <v>1150</v>
      </c>
      <c r="E31" s="7">
        <f t="shared" si="4"/>
        <v>0</v>
      </c>
      <c r="F31" s="7">
        <f t="shared" si="4"/>
        <v>0</v>
      </c>
      <c r="G31" s="7">
        <f t="shared" si="4"/>
        <v>50</v>
      </c>
      <c r="H31" s="7">
        <f t="shared" si="4"/>
        <v>0</v>
      </c>
      <c r="I31" s="7">
        <f t="shared" si="4"/>
        <v>0</v>
      </c>
      <c r="J31" s="7">
        <f t="shared" si="4"/>
        <v>0</v>
      </c>
      <c r="K31" s="7">
        <f t="shared" si="4"/>
        <v>0</v>
      </c>
      <c r="L31" s="7">
        <f t="shared" si="4"/>
        <v>0</v>
      </c>
      <c r="M31" s="7">
        <f t="shared" si="4"/>
        <v>100</v>
      </c>
      <c r="N31" s="7">
        <f t="shared" si="4"/>
        <v>0</v>
      </c>
      <c r="O31" s="7">
        <f aca="true" t="shared" si="5" ref="O31:Z31">SUM(O3:O30)</f>
        <v>25</v>
      </c>
      <c r="P31" s="7">
        <f t="shared" si="5"/>
        <v>0</v>
      </c>
      <c r="Q31" s="7">
        <f t="shared" si="5"/>
        <v>100</v>
      </c>
      <c r="R31" s="7">
        <f t="shared" si="5"/>
        <v>0</v>
      </c>
      <c r="S31" s="7">
        <f t="shared" si="5"/>
        <v>0</v>
      </c>
      <c r="T31" s="7">
        <f t="shared" si="5"/>
        <v>0</v>
      </c>
      <c r="U31" s="7">
        <f t="shared" si="5"/>
        <v>100</v>
      </c>
      <c r="V31" s="7">
        <f t="shared" si="5"/>
        <v>0</v>
      </c>
      <c r="W31" s="7">
        <f t="shared" si="5"/>
        <v>100</v>
      </c>
      <c r="X31" s="7">
        <f t="shared" si="5"/>
        <v>0</v>
      </c>
      <c r="Y31" s="7">
        <f t="shared" si="5"/>
        <v>225</v>
      </c>
      <c r="Z31" s="7">
        <f t="shared" si="5"/>
        <v>450</v>
      </c>
    </row>
  </sheetData>
  <printOptions gridLines="1"/>
  <pageMargins left="0.75" right="0.75" top="1" bottom="1" header="0.511811024" footer="0.511811024"/>
  <pageSetup horizontalDpi="360" verticalDpi="360" orientation="portrait" paperSize="9"/>
  <headerFooter alignWithMargins="0">
    <oddHeader>&amp;C&amp;F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K23"/>
  <sheetViews>
    <sheetView tabSelected="1" workbookViewId="0" topLeftCell="A1">
      <selection activeCell="Q20" sqref="Q20"/>
    </sheetView>
  </sheetViews>
  <sheetFormatPr defaultColWidth="11.421875" defaultRowHeight="12.75"/>
  <cols>
    <col min="4" max="4" width="9.421875" style="0" customWidth="1"/>
    <col min="7" max="7" width="12.28125" style="0" customWidth="1"/>
    <col min="8" max="8" width="12.140625" style="0" customWidth="1"/>
    <col min="9" max="9" width="7.00390625" style="0" customWidth="1"/>
    <col min="10" max="10" width="8.8515625" style="0" customWidth="1"/>
    <col min="11" max="11" width="10.7109375" style="0" customWidth="1"/>
    <col min="12" max="12" width="5.140625" style="0" customWidth="1"/>
    <col min="13" max="13" width="4.00390625" style="0" customWidth="1"/>
    <col min="14" max="14" width="6.7109375" style="0" customWidth="1"/>
    <col min="15" max="35" width="4.140625" style="0" customWidth="1"/>
    <col min="36" max="36" width="5.00390625" style="0" customWidth="1"/>
  </cols>
  <sheetData>
    <row r="2" ht="12.75">
      <c r="A2" s="1" t="s">
        <v>128</v>
      </c>
    </row>
    <row r="4" ht="13.5" thickBot="1"/>
    <row r="5" spans="14:36" ht="12.75">
      <c r="N5" s="48" t="s">
        <v>129</v>
      </c>
      <c r="O5" s="49">
        <v>1</v>
      </c>
      <c r="P5" s="49">
        <v>2</v>
      </c>
      <c r="Q5" s="49">
        <v>3</v>
      </c>
      <c r="R5" s="49">
        <v>4</v>
      </c>
      <c r="S5" s="49">
        <v>5</v>
      </c>
      <c r="T5" s="49">
        <v>6</v>
      </c>
      <c r="U5" s="49">
        <v>7</v>
      </c>
      <c r="V5" s="49">
        <v>8</v>
      </c>
      <c r="W5" s="49">
        <v>9</v>
      </c>
      <c r="X5" s="49">
        <v>10</v>
      </c>
      <c r="Y5" s="49">
        <v>11</v>
      </c>
      <c r="Z5" s="49">
        <v>12</v>
      </c>
      <c r="AA5" s="49">
        <v>13</v>
      </c>
      <c r="AB5" s="49">
        <v>14</v>
      </c>
      <c r="AC5" s="49">
        <v>15</v>
      </c>
      <c r="AD5" s="49">
        <v>16</v>
      </c>
      <c r="AE5" s="49">
        <v>17</v>
      </c>
      <c r="AF5" s="49">
        <v>18</v>
      </c>
      <c r="AG5" s="49">
        <v>19</v>
      </c>
      <c r="AH5" s="49">
        <v>20</v>
      </c>
      <c r="AI5" s="49">
        <v>21</v>
      </c>
      <c r="AJ5" s="50">
        <v>22</v>
      </c>
    </row>
    <row r="6" spans="1:37" ht="13.5" thickBot="1">
      <c r="A6" s="1" t="s">
        <v>129</v>
      </c>
      <c r="D6" s="1" t="s">
        <v>130</v>
      </c>
      <c r="N6" s="51" t="s">
        <v>131</v>
      </c>
      <c r="O6" s="52">
        <f>Roberto!E37+Javi!E25+Lázaro!E21+Julen!E17+'Sergio Rifón'!E31</f>
        <v>375</v>
      </c>
      <c r="P6" s="52">
        <f>Roberto!F37+Javi!F25+Lázaro!F21+Julen!F17+'Sergio Rifón'!F31</f>
        <v>400</v>
      </c>
      <c r="Q6" s="52">
        <f>Roberto!G37+Javi!G25+Lázaro!G21+Julen!G17+'Sergio Rifón'!G31</f>
        <v>400</v>
      </c>
      <c r="R6" s="52">
        <f>Roberto!H37+Javi!H25+Lázaro!H21+Julen!H17+'Sergio Rifón'!H31</f>
        <v>400</v>
      </c>
      <c r="S6" s="52">
        <f>Roberto!I37+Javi!I25+Lázaro!I21+Julen!I17+'Sergio Rifón'!I31</f>
        <v>400</v>
      </c>
      <c r="T6" s="52">
        <f>Roberto!J37+Javi!J25+Lázaro!J21+Julen!J17+'Sergio Rifón'!J31</f>
        <v>400</v>
      </c>
      <c r="U6" s="52">
        <f>Roberto!K37+Javi!K25+Lázaro!K21+Julen!K17+'Sergio Rifón'!K31</f>
        <v>400</v>
      </c>
      <c r="V6" s="52">
        <f>Roberto!L37+Javi!L25+Lázaro!L21+Julen!L17+'Sergio Rifón'!L31</f>
        <v>400</v>
      </c>
      <c r="W6" s="52">
        <f>Roberto!M37+Javi!M25+Lázaro!M21+Julen!M17+'Sergio Rifón'!M31</f>
        <v>400</v>
      </c>
      <c r="X6" s="52">
        <f>Roberto!N37+Javi!N25+Lázaro!N21+Julen!N17+'Sergio Rifón'!N31</f>
        <v>400</v>
      </c>
      <c r="Y6" s="52">
        <f>Roberto!O37+Javi!O25+Lázaro!O21+Julen!O17+'Sergio Rifón'!O31</f>
        <v>400</v>
      </c>
      <c r="Z6" s="52">
        <f>Roberto!P37+Javi!P25+Lázaro!P21+Julen!P17+'Sergio Rifón'!P31</f>
        <v>400</v>
      </c>
      <c r="AA6" s="52">
        <f>Roberto!Q37+Javi!Q25+Lázaro!Q21+Julen!Q17+'Sergio Rifón'!Q31+L16</f>
        <v>400</v>
      </c>
      <c r="AB6" s="52">
        <f>Roberto!R37+Javi!R25+Lázaro!R21+Julen!R17+'Sergio Rifón'!R31</f>
        <v>400</v>
      </c>
      <c r="AC6" s="52">
        <f>Roberto!S37+Javi!S25+Lázaro!S21+Julen!S17+'Sergio Rifón'!S31</f>
        <v>400</v>
      </c>
      <c r="AD6" s="52">
        <f>Roberto!T37+Javi!T25+Lázaro!T21+Julen!T17+'Sergio Rifón'!T31</f>
        <v>400</v>
      </c>
      <c r="AE6" s="52">
        <f>Roberto!U37+Javi!U25+Lázaro!U21+Julen!U17+'Sergio Rifón'!U31+L17+L18</f>
        <v>400</v>
      </c>
      <c r="AF6" s="52">
        <f>Roberto!V37+Javi!V25+Lázaro!V21+Julen!V17+'Sergio Rifón'!V31+L19</f>
        <v>400</v>
      </c>
      <c r="AG6" s="52">
        <f>Roberto!W37+Javi!W25+Lázaro!W21+Julen!W17+'Sergio Rifón'!W31</f>
        <v>400</v>
      </c>
      <c r="AH6" s="52">
        <f>Roberto!X37+Javi!X25+Lázaro!X21+Julen!X17+'Sergio Rifón'!X31</f>
        <v>400</v>
      </c>
      <c r="AI6" s="52">
        <f>Roberto!Y37+Javi!Y25+Lázaro!Y21+Julen!Y17+'Sergio Rifón'!Y31</f>
        <v>400</v>
      </c>
      <c r="AJ6" s="53">
        <f>Roberto!Z37+Javi!Z25+Lázaro!Z21+Julen!Z17+'Sergio Rifón'!Z31+L20</f>
        <v>4125</v>
      </c>
      <c r="AK6">
        <f>SUM(O6:AJ6)</f>
        <v>12500</v>
      </c>
    </row>
    <row r="7" spans="1:8" ht="12.75">
      <c r="A7">
        <v>1</v>
      </c>
      <c r="B7">
        <v>225</v>
      </c>
      <c r="D7">
        <v>1</v>
      </c>
      <c r="E7">
        <v>1250</v>
      </c>
      <c r="G7" t="s">
        <v>132</v>
      </c>
      <c r="H7">
        <v>250</v>
      </c>
    </row>
    <row r="8" spans="1:8" ht="12.75">
      <c r="A8">
        <v>2</v>
      </c>
      <c r="B8">
        <v>100</v>
      </c>
      <c r="D8">
        <v>2</v>
      </c>
      <c r="E8">
        <v>800</v>
      </c>
      <c r="G8" t="s">
        <v>133</v>
      </c>
      <c r="H8">
        <v>100</v>
      </c>
    </row>
    <row r="9" spans="1:8" ht="12.75">
      <c r="A9">
        <v>3</v>
      </c>
      <c r="B9">
        <v>50</v>
      </c>
      <c r="D9">
        <v>3</v>
      </c>
      <c r="E9">
        <v>500</v>
      </c>
      <c r="G9" t="s">
        <v>134</v>
      </c>
      <c r="H9">
        <v>250</v>
      </c>
    </row>
    <row r="10" spans="1:8" ht="12.75">
      <c r="A10" t="s">
        <v>135</v>
      </c>
      <c r="B10">
        <v>25</v>
      </c>
      <c r="D10">
        <v>4</v>
      </c>
      <c r="E10">
        <v>350</v>
      </c>
      <c r="G10" t="s">
        <v>136</v>
      </c>
      <c r="H10">
        <v>100</v>
      </c>
    </row>
    <row r="11" spans="4:5" ht="12.75">
      <c r="D11">
        <v>5</v>
      </c>
      <c r="E11">
        <v>200</v>
      </c>
    </row>
    <row r="12" spans="4:5" ht="12.75">
      <c r="D12">
        <v>6</v>
      </c>
      <c r="E12">
        <v>75</v>
      </c>
    </row>
    <row r="13" spans="4:5" ht="12.75">
      <c r="D13" t="s">
        <v>137</v>
      </c>
      <c r="E13">
        <v>100</v>
      </c>
    </row>
    <row r="14" spans="4:5" ht="12.75">
      <c r="D14" t="s">
        <v>138</v>
      </c>
      <c r="E14">
        <v>150</v>
      </c>
    </row>
    <row r="15" spans="8:11" ht="12.75">
      <c r="H15" t="s">
        <v>139</v>
      </c>
      <c r="I15" t="s">
        <v>129</v>
      </c>
      <c r="J15" t="s">
        <v>140</v>
      </c>
      <c r="K15" t="s">
        <v>141</v>
      </c>
    </row>
    <row r="16" spans="2:12" ht="12.75">
      <c r="B16" t="s">
        <v>142</v>
      </c>
      <c r="C16">
        <f>Roberto!$D$37</f>
        <v>4350</v>
      </c>
      <c r="D16">
        <f>C16-2500</f>
        <v>1850</v>
      </c>
      <c r="I16">
        <v>13</v>
      </c>
      <c r="J16">
        <v>3</v>
      </c>
      <c r="K16" t="s">
        <v>143</v>
      </c>
      <c r="L16">
        <v>50</v>
      </c>
    </row>
    <row r="17" spans="2:12" ht="12.75">
      <c r="B17" t="s">
        <v>85</v>
      </c>
      <c r="C17">
        <f>Lázaro!$D$21</f>
        <v>2150</v>
      </c>
      <c r="D17">
        <f>C17-2500</f>
        <v>-350</v>
      </c>
      <c r="I17">
        <v>17</v>
      </c>
      <c r="J17">
        <v>1</v>
      </c>
      <c r="K17" t="s">
        <v>144</v>
      </c>
      <c r="L17">
        <v>225</v>
      </c>
    </row>
    <row r="18" spans="2:4" ht="12.75">
      <c r="B18" t="s">
        <v>0</v>
      </c>
      <c r="C18">
        <f>Javi!$D$25</f>
        <v>3550</v>
      </c>
      <c r="D18">
        <f>C18-2500</f>
        <v>1050</v>
      </c>
    </row>
    <row r="19" spans="2:12" ht="12.75">
      <c r="B19" t="s">
        <v>104</v>
      </c>
      <c r="C19">
        <f>Julen!$D$17</f>
        <v>650</v>
      </c>
      <c r="D19">
        <f>C19-2500</f>
        <v>-1850</v>
      </c>
      <c r="H19" s="19"/>
      <c r="I19" s="19">
        <v>18</v>
      </c>
      <c r="J19">
        <v>1</v>
      </c>
      <c r="K19" t="s">
        <v>145</v>
      </c>
      <c r="L19">
        <v>225</v>
      </c>
    </row>
    <row r="20" spans="2:12" ht="12.75">
      <c r="B20" t="s">
        <v>109</v>
      </c>
      <c r="C20">
        <f>'Sergio Rifón'!$D$31</f>
        <v>1150</v>
      </c>
      <c r="D20">
        <f>C20-2500</f>
        <v>-1350</v>
      </c>
      <c r="J20" t="s">
        <v>146</v>
      </c>
      <c r="K20" t="s">
        <v>143</v>
      </c>
      <c r="L20">
        <v>150</v>
      </c>
    </row>
    <row r="21" spans="2:14" ht="12.75">
      <c r="B21" t="s">
        <v>48</v>
      </c>
      <c r="C21">
        <f>SUM(C16:C20)</f>
        <v>11850</v>
      </c>
      <c r="D21" s="20">
        <f>12500-C21</f>
        <v>650</v>
      </c>
      <c r="L21">
        <f>SUM(L16:L20)</f>
        <v>650</v>
      </c>
      <c r="N21" s="19"/>
    </row>
    <row r="23" spans="3:6" ht="12.75">
      <c r="C23">
        <f>21*(B7+B8+B9)+B10*20</f>
        <v>8375</v>
      </c>
      <c r="D23">
        <f>SUM(E7:E14)</f>
        <v>3425</v>
      </c>
      <c r="E23">
        <f>SUM(H7:H10)</f>
        <v>700</v>
      </c>
      <c r="F23">
        <f>SUM(C23:E23)</f>
        <v>12500</v>
      </c>
    </row>
  </sheetData>
  <printOptions gridLines="1"/>
  <pageMargins left="0.75" right="0.75" top="1" bottom="1" header="0.511811024" footer="0.511811024"/>
  <pageSetup horizontalDpi="360" verticalDpi="360" orientation="portrait" paperSize="9"/>
  <headerFooter alignWithMargins="0">
    <oddHeader>&amp;C&amp;F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Rober&amp;Cïa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Mielgo</dc:creator>
  <cp:keywords/>
  <dc:description/>
  <cp:lastModifiedBy>Roberto</cp:lastModifiedBy>
  <dcterms:created xsi:type="dcterms:W3CDTF">2000-08-27T21:56:57Z</dcterms:created>
  <dcterms:modified xsi:type="dcterms:W3CDTF">2003-07-07T21:16:27Z</dcterms:modified>
  <cp:category/>
  <cp:version/>
  <cp:contentType/>
  <cp:contentStatus/>
</cp:coreProperties>
</file>