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11580" windowHeight="6795" tabRatio="653" activeTab="0"/>
  </bookViews>
  <sheets>
    <sheet name="PREMIOS" sheetId="1" r:id="rId1"/>
    <sheet name="Roberto" sheetId="2" r:id="rId2"/>
    <sheet name="S. Lázaro" sheetId="3" r:id="rId3"/>
    <sheet name="Julen" sheetId="4" r:id="rId4"/>
    <sheet name="S. RIfón" sheetId="5" r:id="rId5"/>
    <sheet name="Javi" sheetId="6" r:id="rId6"/>
    <sheet name="Antonio" sheetId="7" r:id="rId7"/>
  </sheets>
  <definedNames>
    <definedName name="_xlnm.Print_Area" localSheetId="0">'PREMIOS'!$A$1:$L$21</definedName>
  </definedNames>
  <calcPr fullCalcOnLoad="1"/>
</workbook>
</file>

<file path=xl/sharedStrings.xml><?xml version="1.0" encoding="utf-8"?>
<sst xmlns="http://schemas.openxmlformats.org/spreadsheetml/2006/main" count="180" uniqueCount="149">
  <si>
    <t>Roberto</t>
  </si>
  <si>
    <t>Corredores</t>
  </si>
  <si>
    <t>Precio</t>
  </si>
  <si>
    <t>Ganado</t>
  </si>
  <si>
    <t>Balance</t>
  </si>
  <si>
    <t>Final</t>
  </si>
  <si>
    <t>S. Lázaro</t>
  </si>
  <si>
    <t>Julian</t>
  </si>
  <si>
    <t>Javi</t>
  </si>
  <si>
    <t>S. Rifón</t>
  </si>
  <si>
    <t>GENERAL</t>
  </si>
  <si>
    <t>FAROLILLO</t>
  </si>
  <si>
    <t>MONTAÑA</t>
  </si>
  <si>
    <t>REGULARIDAD</t>
  </si>
  <si>
    <t>ETAPAS</t>
  </si>
  <si>
    <t>LIDER</t>
  </si>
  <si>
    <t>TOTAL</t>
  </si>
  <si>
    <t>Julen</t>
  </si>
  <si>
    <t>S.Lazaro</t>
  </si>
  <si>
    <t>S.Rifón</t>
  </si>
  <si>
    <t>GANANCIAS</t>
  </si>
  <si>
    <t>Antonio</t>
  </si>
  <si>
    <t>Zabel</t>
  </si>
  <si>
    <t>Mc Ewen</t>
  </si>
  <si>
    <t>EQUIPOS</t>
  </si>
  <si>
    <t>Van Bon</t>
  </si>
  <si>
    <t>ONCE</t>
  </si>
  <si>
    <t>KELME</t>
  </si>
  <si>
    <t>Mancebo</t>
  </si>
  <si>
    <t>Virenque</t>
  </si>
  <si>
    <t>Hincapie</t>
  </si>
  <si>
    <t>Ekimov</t>
  </si>
  <si>
    <t>Moreau</t>
  </si>
  <si>
    <t>Hamilton</t>
  </si>
  <si>
    <t>Unai Etxebarria</t>
  </si>
  <si>
    <t>Luttemberger</t>
  </si>
  <si>
    <t>Laiseka</t>
  </si>
  <si>
    <t>Millar</t>
  </si>
  <si>
    <t>Sastre</t>
  </si>
  <si>
    <t>Hunter</t>
  </si>
  <si>
    <t>Sorensen</t>
  </si>
  <si>
    <t>Heras</t>
  </si>
  <si>
    <t>Leipheimer</t>
  </si>
  <si>
    <t>Boogerd</t>
  </si>
  <si>
    <t>Knaven</t>
  </si>
  <si>
    <t>Casper</t>
  </si>
  <si>
    <t>RABOBANK</t>
  </si>
  <si>
    <t>Halgand</t>
  </si>
  <si>
    <t>TELEKOM</t>
  </si>
  <si>
    <t>Lelli</t>
  </si>
  <si>
    <t>Kirsipuu</t>
  </si>
  <si>
    <t>Loda</t>
  </si>
  <si>
    <t>Serrano</t>
  </si>
  <si>
    <t>Basso</t>
  </si>
  <si>
    <t>US POSTAL</t>
  </si>
  <si>
    <t>Chaurreau</t>
  </si>
  <si>
    <t>Azevedo</t>
  </si>
  <si>
    <t>1º</t>
  </si>
  <si>
    <t>2º</t>
  </si>
  <si>
    <t>3º</t>
  </si>
  <si>
    <t>4º</t>
  </si>
  <si>
    <t>5º</t>
  </si>
  <si>
    <t>6º</t>
  </si>
  <si>
    <t>7º</t>
  </si>
  <si>
    <t>Vainsteins</t>
  </si>
  <si>
    <t>Menchov</t>
  </si>
  <si>
    <t>Merkx</t>
  </si>
  <si>
    <t>Bolts</t>
  </si>
  <si>
    <t>Voigh</t>
  </si>
  <si>
    <t>J. P. Llorente</t>
  </si>
  <si>
    <t>QUICK STEP</t>
  </si>
  <si>
    <t>BIANCHI</t>
  </si>
  <si>
    <t>D. Nazon</t>
  </si>
  <si>
    <t>Bertolini</t>
  </si>
  <si>
    <t>COFIDIS</t>
  </si>
  <si>
    <t>Vicioso</t>
  </si>
  <si>
    <t>B. Cooke</t>
  </si>
  <si>
    <t>FASSA BORTOLO</t>
  </si>
  <si>
    <t>Petacchi</t>
  </si>
  <si>
    <t>Quique Gutierrez</t>
  </si>
  <si>
    <t>M. Rogers</t>
  </si>
  <si>
    <t>Glomser</t>
  </si>
  <si>
    <t>Ullrich</t>
  </si>
  <si>
    <t>Bettini</t>
  </si>
  <si>
    <t>Mercado</t>
  </si>
  <si>
    <t>Comesso</t>
  </si>
  <si>
    <t>Verbrugge</t>
  </si>
  <si>
    <t>Hauptman</t>
  </si>
  <si>
    <t>Ludewig</t>
  </si>
  <si>
    <t>Guerini</t>
  </si>
  <si>
    <t>Armstrong</t>
  </si>
  <si>
    <t>Peron</t>
  </si>
  <si>
    <t>Zubeldia</t>
  </si>
  <si>
    <t>Zaninni</t>
  </si>
  <si>
    <t>Waugters</t>
  </si>
  <si>
    <t>Daniel Plaza</t>
  </si>
  <si>
    <t>Brochard</t>
  </si>
  <si>
    <t>Guidi</t>
  </si>
  <si>
    <t>Danilo Di Luca</t>
  </si>
  <si>
    <t>Rubiera</t>
  </si>
  <si>
    <t>Mario Aerts</t>
  </si>
  <si>
    <t>Freire</t>
  </si>
  <si>
    <t>Moncuetieu</t>
  </si>
  <si>
    <t>Botero</t>
  </si>
  <si>
    <t>Gª Casas</t>
  </si>
  <si>
    <t>Sanchez</t>
  </si>
  <si>
    <t>Aldag</t>
  </si>
  <si>
    <t>Lefebre</t>
  </si>
  <si>
    <t>Latasa</t>
  </si>
  <si>
    <t>Nardello</t>
  </si>
  <si>
    <t>iBANESTO</t>
  </si>
  <si>
    <t>Beloki</t>
  </si>
  <si>
    <t>Mayo</t>
  </si>
  <si>
    <t>Montgomery</t>
  </si>
  <si>
    <t>Didier Rous</t>
  </si>
  <si>
    <t>Cuesta</t>
  </si>
  <si>
    <t>Lz. Munain</t>
  </si>
  <si>
    <t>Cañada</t>
  </si>
  <si>
    <t>Jaschke</t>
  </si>
  <si>
    <t>A. Gonzalez</t>
  </si>
  <si>
    <t>Garzelli</t>
  </si>
  <si>
    <t>Kloden</t>
  </si>
  <si>
    <t>Beltran</t>
  </si>
  <si>
    <t>O' Grady</t>
  </si>
  <si>
    <t>A. Glez Galdeano</t>
  </si>
  <si>
    <t>Mc Gee</t>
  </si>
  <si>
    <t>A Casero</t>
  </si>
  <si>
    <t>Rebellin</t>
  </si>
  <si>
    <t>Txente</t>
  </si>
  <si>
    <t>Nozal</t>
  </si>
  <si>
    <t>Ignacio Gutierrez</t>
  </si>
  <si>
    <t>David Etxebarria</t>
  </si>
  <si>
    <t>Simoni</t>
  </si>
  <si>
    <t>Garmendia</t>
  </si>
  <si>
    <t>Noe</t>
  </si>
  <si>
    <t>Lastras</t>
  </si>
  <si>
    <t>Bodrogi</t>
  </si>
  <si>
    <t>Astarloza</t>
  </si>
  <si>
    <t>V H Peña</t>
  </si>
  <si>
    <t>Flecha</t>
  </si>
  <si>
    <t>FRANCAIS DES JEUX</t>
  </si>
  <si>
    <t>M. Zberg</t>
  </si>
  <si>
    <t>Baldato</t>
  </si>
  <si>
    <t>Vinokourov</t>
  </si>
  <si>
    <t xml:space="preserve">PAGADO  </t>
  </si>
  <si>
    <t>COBRADO</t>
  </si>
  <si>
    <t>SALDO</t>
  </si>
  <si>
    <t>REDONDEO</t>
  </si>
  <si>
    <t>paga a Antonio del pabellon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</si>
</sst>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4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8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1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2" fontId="1" fillId="0" borderId="1" xfId="0" applyNumberFormat="1" applyFont="1" applyFill="1" applyBorder="1" applyAlignment="1">
      <alignment/>
    </xf>
    <xf numFmtId="2" fontId="1" fillId="0" borderId="4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1" fontId="1" fillId="0" borderId="2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8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2" fontId="0" fillId="2" borderId="5" xfId="0" applyNumberFormat="1" applyFont="1" applyFill="1" applyBorder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="75" zoomScaleNormal="75" workbookViewId="0" topLeftCell="B1">
      <selection activeCell="P15" sqref="P15"/>
    </sheetView>
  </sheetViews>
  <sheetFormatPr defaultColWidth="11.421875" defaultRowHeight="12.75"/>
  <cols>
    <col min="1" max="1" width="14.140625" style="4" bestFit="1" customWidth="1"/>
    <col min="2" max="2" width="11.00390625" style="4" bestFit="1" customWidth="1"/>
    <col min="3" max="4" width="5.57421875" style="4" customWidth="1"/>
    <col min="5" max="5" width="8.421875" style="4" bestFit="1" customWidth="1"/>
    <col min="6" max="6" width="6.28125" style="4" bestFit="1" customWidth="1"/>
    <col min="7" max="8" width="11.421875" style="4" customWidth="1"/>
    <col min="9" max="10" width="8.28125" style="4" customWidth="1"/>
    <col min="11" max="11" width="7.421875" style="4" customWidth="1"/>
    <col min="12" max="16384" width="11.421875" style="4" customWidth="1"/>
  </cols>
  <sheetData>
    <row r="3" spans="1:7" ht="12.75">
      <c r="A3" s="4" t="s">
        <v>10</v>
      </c>
      <c r="B3" s="4" t="s">
        <v>57</v>
      </c>
      <c r="C3" s="4">
        <v>9</v>
      </c>
      <c r="E3" s="4" t="s">
        <v>14</v>
      </c>
      <c r="F3" s="4" t="s">
        <v>57</v>
      </c>
      <c r="G3" s="4">
        <v>1.75</v>
      </c>
    </row>
    <row r="4" spans="2:7" ht="12.75">
      <c r="B4" s="4" t="s">
        <v>58</v>
      </c>
      <c r="C4" s="4">
        <v>6</v>
      </c>
      <c r="F4" s="4" t="s">
        <v>58</v>
      </c>
      <c r="G4" s="4">
        <v>0.75</v>
      </c>
    </row>
    <row r="5" spans="2:7" ht="12.75">
      <c r="B5" s="4" t="s">
        <v>59</v>
      </c>
      <c r="C5" s="4">
        <v>4</v>
      </c>
      <c r="F5" s="4" t="s">
        <v>59</v>
      </c>
      <c r="G5" s="4">
        <v>0.3</v>
      </c>
    </row>
    <row r="6" spans="2:7" ht="12.75">
      <c r="B6" s="4" t="s">
        <v>60</v>
      </c>
      <c r="C6" s="4">
        <v>3</v>
      </c>
      <c r="F6" s="4" t="s">
        <v>15</v>
      </c>
      <c r="G6" s="4">
        <v>0.2</v>
      </c>
    </row>
    <row r="7" spans="2:3" ht="12.75">
      <c r="B7" s="4" t="s">
        <v>61</v>
      </c>
      <c r="C7" s="4">
        <v>2</v>
      </c>
    </row>
    <row r="8" spans="2:7" ht="12.75">
      <c r="B8" s="4" t="s">
        <v>62</v>
      </c>
      <c r="C8" s="4">
        <v>1</v>
      </c>
      <c r="G8" s="4">
        <f>21*(G5+G4+G3)+20*G6</f>
        <v>62.8</v>
      </c>
    </row>
    <row r="9" spans="2:3" ht="12.75">
      <c r="B9" s="4" t="s">
        <v>63</v>
      </c>
      <c r="C9" s="4">
        <v>0.7</v>
      </c>
    </row>
    <row r="10" spans="2:3" ht="13.5" thickBot="1">
      <c r="B10" s="4" t="s">
        <v>11</v>
      </c>
      <c r="C10" s="4">
        <v>0.5</v>
      </c>
    </row>
    <row r="11" spans="3:15" ht="13.5" thickBot="1">
      <c r="C11" s="4">
        <f>SUM(C3:C10)</f>
        <v>26.2</v>
      </c>
      <c r="I11" s="57" t="s">
        <v>20</v>
      </c>
      <c r="J11" s="58"/>
      <c r="K11" s="15"/>
      <c r="L11" s="44" t="s">
        <v>147</v>
      </c>
      <c r="M11" s="45" t="s">
        <v>144</v>
      </c>
      <c r="N11" s="45" t="s">
        <v>145</v>
      </c>
      <c r="O11" s="46" t="s">
        <v>146</v>
      </c>
    </row>
    <row r="12" spans="1:15" ht="12.75">
      <c r="A12" s="4" t="s">
        <v>12</v>
      </c>
      <c r="B12" s="4">
        <v>2</v>
      </c>
      <c r="I12" s="5" t="s">
        <v>0</v>
      </c>
      <c r="J12" s="17">
        <f>Roberto!C40</f>
        <v>35.05</v>
      </c>
      <c r="K12" s="24">
        <f aca="true" t="shared" si="0" ref="K12:K17">J12-16</f>
        <v>19.049999999999997</v>
      </c>
      <c r="L12" s="47">
        <v>18</v>
      </c>
      <c r="M12" s="48"/>
      <c r="N12" s="48">
        <v>8</v>
      </c>
      <c r="O12" s="49">
        <f>M12+L12-N12</f>
        <v>10</v>
      </c>
    </row>
    <row r="13" spans="2:15" ht="12.75">
      <c r="B13" s="4">
        <v>0.5</v>
      </c>
      <c r="I13" s="5" t="s">
        <v>17</v>
      </c>
      <c r="J13" s="17">
        <f>Julen!C24</f>
        <v>10.45</v>
      </c>
      <c r="K13" s="24">
        <f t="shared" si="0"/>
        <v>-5.550000000000001</v>
      </c>
      <c r="L13" s="47">
        <v>-5</v>
      </c>
      <c r="M13" s="48">
        <v>5</v>
      </c>
      <c r="N13" s="48"/>
      <c r="O13" s="49">
        <f>M13+L13-N13</f>
        <v>0</v>
      </c>
    </row>
    <row r="14" spans="1:15" ht="12.75">
      <c r="A14" s="4" t="s">
        <v>13</v>
      </c>
      <c r="B14" s="4">
        <v>2</v>
      </c>
      <c r="I14" s="5" t="s">
        <v>18</v>
      </c>
      <c r="J14" s="17">
        <f>'S. Lázaro'!C9</f>
        <v>17.900000000000002</v>
      </c>
      <c r="K14" s="24">
        <f t="shared" si="0"/>
        <v>1.9000000000000021</v>
      </c>
      <c r="L14" s="47">
        <v>2</v>
      </c>
      <c r="M14" s="48"/>
      <c r="N14" s="48">
        <v>2</v>
      </c>
      <c r="O14" s="49">
        <f>M14+L14-N14</f>
        <v>0</v>
      </c>
    </row>
    <row r="15" spans="2:16" ht="12.75">
      <c r="B15" s="4">
        <v>0.5</v>
      </c>
      <c r="I15" s="5" t="s">
        <v>19</v>
      </c>
      <c r="J15" s="17">
        <f>'S. RIfón'!C11</f>
        <v>2.25</v>
      </c>
      <c r="K15" s="24">
        <f t="shared" si="0"/>
        <v>-13.75</v>
      </c>
      <c r="L15" s="50">
        <v>-13</v>
      </c>
      <c r="M15" s="51">
        <v>3</v>
      </c>
      <c r="N15" s="48"/>
      <c r="O15" s="49">
        <f>M15+L15-N15</f>
        <v>-10</v>
      </c>
      <c r="P15" s="4" t="s">
        <v>148</v>
      </c>
    </row>
    <row r="16" spans="1:15" ht="12.75">
      <c r="A16" s="4" t="s">
        <v>24</v>
      </c>
      <c r="B16" s="4">
        <v>1.5</v>
      </c>
      <c r="I16" s="5" t="s">
        <v>8</v>
      </c>
      <c r="J16" s="17">
        <f>Javi!C28</f>
        <v>11.25</v>
      </c>
      <c r="K16" s="24">
        <f t="shared" si="0"/>
        <v>-4.75</v>
      </c>
      <c r="L16" s="47">
        <v>-5</v>
      </c>
      <c r="M16" s="52">
        <v>5</v>
      </c>
      <c r="N16" s="48"/>
      <c r="O16" s="49">
        <f>M16+L16-N16</f>
        <v>0</v>
      </c>
    </row>
    <row r="17" spans="2:15" ht="13.5" thickBot="1">
      <c r="B17" s="4">
        <v>0.5</v>
      </c>
      <c r="I17" s="13" t="s">
        <v>21</v>
      </c>
      <c r="J17" s="17">
        <f>Antonio!C27</f>
        <v>19.1</v>
      </c>
      <c r="K17" s="24">
        <f t="shared" si="0"/>
        <v>3.1000000000000014</v>
      </c>
      <c r="L17" s="53">
        <v>3</v>
      </c>
      <c r="M17" s="54"/>
      <c r="N17" s="55">
        <v>3</v>
      </c>
      <c r="O17" s="56">
        <f>M17+L17-N17</f>
        <v>0</v>
      </c>
    </row>
    <row r="18" spans="9:15" ht="13.5" thickBot="1">
      <c r="I18" s="14"/>
      <c r="J18" s="25">
        <f>SUM(J12:J17)</f>
        <v>96</v>
      </c>
      <c r="K18" s="26">
        <f>SUM(K12:K17)</f>
        <v>0</v>
      </c>
      <c r="L18" s="4">
        <f>SUM(L12:L17)</f>
        <v>0</v>
      </c>
      <c r="O18" s="43"/>
    </row>
    <row r="20" spans="2:10" ht="12.75">
      <c r="B20" s="4">
        <f>SUM(B12:B19)</f>
        <v>7</v>
      </c>
      <c r="J20" s="4">
        <f>G3+G4+G5+B14+B15</f>
        <v>5.3</v>
      </c>
    </row>
    <row r="21" spans="5:6" ht="12.75">
      <c r="E21" s="4" t="s">
        <v>16</v>
      </c>
      <c r="F21" s="4">
        <f>C11+B20+G8</f>
        <v>96</v>
      </c>
    </row>
    <row r="22" ht="12" customHeight="1"/>
  </sheetData>
  <mergeCells count="1">
    <mergeCell ref="I11:J11"/>
  </mergeCells>
  <printOptions/>
  <pageMargins left="0.75" right="0.75" top="1" bottom="1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="75" zoomScaleNormal="75" workbookViewId="0" topLeftCell="A1">
      <pane ySplit="3" topLeftCell="BM16" activePane="bottomLeft" state="frozen"/>
      <selection pane="topLeft" activeCell="A1" sqref="A1"/>
      <selection pane="bottomLeft" activeCell="Y31" sqref="Y31"/>
    </sheetView>
  </sheetViews>
  <sheetFormatPr defaultColWidth="11.421875" defaultRowHeight="12.75"/>
  <cols>
    <col min="1" max="1" width="14.28125" style="9" bestFit="1" customWidth="1"/>
    <col min="2" max="2" width="8.140625" style="9" customWidth="1"/>
    <col min="3" max="3" width="9.140625" style="9" customWidth="1"/>
    <col min="4" max="4" width="8.7109375" style="9" customWidth="1"/>
    <col min="5" max="13" width="4.57421875" style="9" customWidth="1"/>
    <col min="14" max="14" width="4.57421875" style="9" bestFit="1" customWidth="1"/>
    <col min="15" max="25" width="4.57421875" style="9" customWidth="1"/>
    <col min="26" max="26" width="5.28125" style="9" customWidth="1"/>
    <col min="27" max="16384" width="11.421875" style="9" customWidth="1"/>
  </cols>
  <sheetData>
    <row r="1" ht="18">
      <c r="A1" s="6" t="s">
        <v>0</v>
      </c>
    </row>
    <row r="2" ht="2.25" customHeight="1"/>
    <row r="3" spans="1:26" s="12" customFormat="1" ht="12.75">
      <c r="A3" s="7" t="s">
        <v>1</v>
      </c>
      <c r="B3" s="8" t="s">
        <v>2</v>
      </c>
      <c r="C3" s="8" t="s">
        <v>3</v>
      </c>
      <c r="D3" s="8" t="s">
        <v>4</v>
      </c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8">
        <v>7</v>
      </c>
      <c r="L3" s="8">
        <v>8</v>
      </c>
      <c r="M3" s="8">
        <v>9</v>
      </c>
      <c r="N3" s="8">
        <v>10</v>
      </c>
      <c r="O3" s="8">
        <v>11</v>
      </c>
      <c r="P3" s="8">
        <v>12</v>
      </c>
      <c r="Q3" s="8">
        <v>13</v>
      </c>
      <c r="R3" s="8">
        <v>14</v>
      </c>
      <c r="S3" s="8">
        <v>15</v>
      </c>
      <c r="T3" s="8">
        <v>16</v>
      </c>
      <c r="U3" s="8">
        <v>17</v>
      </c>
      <c r="V3" s="8">
        <v>18</v>
      </c>
      <c r="W3" s="8">
        <v>19</v>
      </c>
      <c r="X3" s="8">
        <v>20</v>
      </c>
      <c r="Y3" s="8">
        <v>21</v>
      </c>
      <c r="Z3" s="10" t="s">
        <v>5</v>
      </c>
    </row>
    <row r="4" spans="1:26" ht="12.75">
      <c r="A4" s="11" t="s">
        <v>64</v>
      </c>
      <c r="B4" s="17">
        <v>0.1</v>
      </c>
      <c r="C4" s="17">
        <f>SUM(E4:Z4)</f>
        <v>0.75</v>
      </c>
      <c r="D4" s="17">
        <f>C4-B4</f>
        <v>0.65</v>
      </c>
      <c r="E4" s="17"/>
      <c r="F4" s="17"/>
      <c r="G4" s="17"/>
      <c r="H4" s="17">
        <v>0.75</v>
      </c>
      <c r="I4" s="17"/>
      <c r="J4" s="17"/>
      <c r="K4" s="17"/>
      <c r="L4" s="17"/>
      <c r="M4" s="17"/>
      <c r="N4" s="17"/>
      <c r="O4" s="17"/>
      <c r="P4" s="17"/>
      <c r="Q4" s="17"/>
      <c r="R4" s="18"/>
      <c r="S4" s="17"/>
      <c r="T4" s="17"/>
      <c r="U4" s="17"/>
      <c r="V4" s="17"/>
      <c r="W4" s="17"/>
      <c r="X4" s="17"/>
      <c r="Y4" s="17"/>
      <c r="Z4" s="19"/>
    </row>
    <row r="5" spans="1:26" ht="12.75">
      <c r="A5" s="11" t="s">
        <v>30</v>
      </c>
      <c r="B5" s="17">
        <v>0.2</v>
      </c>
      <c r="C5" s="17">
        <f aca="true" t="shared" si="0" ref="C5:C39">SUM(E5:Z5)</f>
        <v>0</v>
      </c>
      <c r="D5" s="17">
        <f aca="true" t="shared" si="1" ref="D5:D39">C5-B5</f>
        <v>-0.2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9"/>
    </row>
    <row r="6" spans="1:26" ht="12.75">
      <c r="A6" s="11" t="s">
        <v>65</v>
      </c>
      <c r="B6" s="17">
        <v>0.1</v>
      </c>
      <c r="C6" s="17">
        <f t="shared" si="0"/>
        <v>0</v>
      </c>
      <c r="D6" s="17">
        <f t="shared" si="1"/>
        <v>-0.1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</row>
    <row r="7" spans="1:26" ht="12.75">
      <c r="A7" s="11" t="s">
        <v>66</v>
      </c>
      <c r="B7" s="17">
        <v>0.5</v>
      </c>
      <c r="C7" s="17">
        <f t="shared" si="0"/>
        <v>0</v>
      </c>
      <c r="D7" s="17">
        <f t="shared" si="1"/>
        <v>-0.5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9"/>
    </row>
    <row r="8" spans="1:26" ht="12.75">
      <c r="A8" s="11" t="s">
        <v>67</v>
      </c>
      <c r="B8" s="17">
        <v>0.1</v>
      </c>
      <c r="C8" s="17">
        <f t="shared" si="0"/>
        <v>0</v>
      </c>
      <c r="D8" s="17">
        <f t="shared" si="1"/>
        <v>-0.1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9"/>
    </row>
    <row r="9" spans="1:26" s="40" customFormat="1" ht="12.75">
      <c r="A9" s="37" t="s">
        <v>68</v>
      </c>
      <c r="B9" s="38">
        <v>0.2</v>
      </c>
      <c r="C9" s="38">
        <f t="shared" si="0"/>
        <v>0</v>
      </c>
      <c r="D9" s="38">
        <f t="shared" si="1"/>
        <v>-0.2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</row>
    <row r="10" spans="1:26" ht="12.75">
      <c r="A10" s="11" t="s">
        <v>69</v>
      </c>
      <c r="B10" s="17">
        <v>0.1</v>
      </c>
      <c r="C10" s="17">
        <f t="shared" si="0"/>
        <v>0</v>
      </c>
      <c r="D10" s="17">
        <f t="shared" si="1"/>
        <v>-0.1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9"/>
    </row>
    <row r="11" spans="1:26" ht="12.75">
      <c r="A11" s="11" t="s">
        <v>70</v>
      </c>
      <c r="B11" s="17">
        <v>0.1</v>
      </c>
      <c r="C11" s="17">
        <f t="shared" si="0"/>
        <v>0</v>
      </c>
      <c r="D11" s="17">
        <f t="shared" si="1"/>
        <v>-0.1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9"/>
    </row>
    <row r="12" spans="1:26" ht="12.75">
      <c r="A12" s="11" t="s">
        <v>71</v>
      </c>
      <c r="B12" s="17">
        <v>0.1</v>
      </c>
      <c r="C12" s="17">
        <f t="shared" si="0"/>
        <v>0.3</v>
      </c>
      <c r="D12" s="17">
        <f t="shared" si="1"/>
        <v>0.19999999999999998</v>
      </c>
      <c r="E12" s="17"/>
      <c r="F12" s="17"/>
      <c r="G12" s="17"/>
      <c r="H12" s="17"/>
      <c r="I12" s="17">
        <v>0.3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9"/>
    </row>
    <row r="13" spans="1:26" ht="12.75">
      <c r="A13" s="11" t="s">
        <v>72</v>
      </c>
      <c r="B13" s="17">
        <v>0.4</v>
      </c>
      <c r="C13" s="17">
        <f t="shared" si="0"/>
        <v>1.75</v>
      </c>
      <c r="D13" s="17">
        <f t="shared" si="1"/>
        <v>1.35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v>1.75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9"/>
    </row>
    <row r="14" spans="1:26" ht="12.75">
      <c r="A14" s="11" t="s">
        <v>73</v>
      </c>
      <c r="B14" s="17">
        <v>0.1</v>
      </c>
      <c r="C14" s="17">
        <f t="shared" si="0"/>
        <v>0.5</v>
      </c>
      <c r="D14" s="17">
        <f t="shared" si="1"/>
        <v>0.4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9">
        <v>0.5</v>
      </c>
    </row>
    <row r="15" spans="1:26" ht="12.75">
      <c r="A15" s="11" t="s">
        <v>74</v>
      </c>
      <c r="B15" s="17">
        <v>0.2</v>
      </c>
      <c r="C15" s="17">
        <f t="shared" si="0"/>
        <v>0</v>
      </c>
      <c r="D15" s="17">
        <f t="shared" si="1"/>
        <v>-0.2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9"/>
    </row>
    <row r="16" spans="1:26" s="40" customFormat="1" ht="12.75">
      <c r="A16" s="37" t="s">
        <v>75</v>
      </c>
      <c r="B16" s="38">
        <v>0.1</v>
      </c>
      <c r="C16" s="38">
        <f t="shared" si="0"/>
        <v>0</v>
      </c>
      <c r="D16" s="38">
        <f t="shared" si="1"/>
        <v>-0.1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9"/>
    </row>
    <row r="17" spans="1:26" s="40" customFormat="1" ht="12.75">
      <c r="A17" s="37" t="s">
        <v>45</v>
      </c>
      <c r="B17" s="38">
        <v>0.1</v>
      </c>
      <c r="C17" s="38">
        <f t="shared" si="0"/>
        <v>0</v>
      </c>
      <c r="D17" s="38">
        <f t="shared" si="1"/>
        <v>-0.1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9"/>
    </row>
    <row r="18" spans="1:26" ht="12.75">
      <c r="A18" s="11" t="s">
        <v>76</v>
      </c>
      <c r="B18" s="17">
        <v>0.1</v>
      </c>
      <c r="C18" s="17">
        <f t="shared" si="0"/>
        <v>6.55</v>
      </c>
      <c r="D18" s="17">
        <f t="shared" si="1"/>
        <v>6.45</v>
      </c>
      <c r="E18" s="17"/>
      <c r="F18" s="17"/>
      <c r="G18" s="17">
        <v>1.75</v>
      </c>
      <c r="H18" s="17"/>
      <c r="I18" s="17"/>
      <c r="J18" s="17">
        <v>0.3</v>
      </c>
      <c r="K18" s="17">
        <v>0.75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W18" s="17"/>
      <c r="X18" s="17"/>
      <c r="Y18" s="17">
        <v>1.75</v>
      </c>
      <c r="Z18" s="19">
        <v>2</v>
      </c>
    </row>
    <row r="19" spans="1:26" ht="12.75">
      <c r="A19" s="11" t="s">
        <v>49</v>
      </c>
      <c r="B19" s="17">
        <v>0.2</v>
      </c>
      <c r="C19" s="17">
        <f t="shared" si="0"/>
        <v>0</v>
      </c>
      <c r="D19" s="17">
        <f t="shared" si="1"/>
        <v>-0.2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9"/>
    </row>
    <row r="20" spans="1:26" ht="12.75">
      <c r="A20" s="11" t="s">
        <v>77</v>
      </c>
      <c r="B20" s="17">
        <v>0.1</v>
      </c>
      <c r="C20" s="17">
        <f t="shared" si="0"/>
        <v>0</v>
      </c>
      <c r="D20" s="17">
        <f t="shared" si="1"/>
        <v>-0.1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9"/>
    </row>
    <row r="21" spans="1:26" ht="12.75">
      <c r="A21" s="11" t="s">
        <v>25</v>
      </c>
      <c r="B21" s="17">
        <v>0.3</v>
      </c>
      <c r="C21" s="17">
        <f t="shared" si="0"/>
        <v>0.75</v>
      </c>
      <c r="D21" s="17">
        <f t="shared" si="1"/>
        <v>0.45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>
        <v>0.75</v>
      </c>
      <c r="W21" s="17"/>
      <c r="X21" s="17"/>
      <c r="Y21" s="17"/>
      <c r="Z21" s="19"/>
    </row>
    <row r="22" spans="1:26" ht="12.75">
      <c r="A22" s="11" t="s">
        <v>43</v>
      </c>
      <c r="B22" s="17">
        <v>0.6</v>
      </c>
      <c r="C22" s="17">
        <f t="shared" si="0"/>
        <v>0</v>
      </c>
      <c r="D22" s="17">
        <f t="shared" si="1"/>
        <v>-0.6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9"/>
    </row>
    <row r="23" spans="1:26" s="40" customFormat="1" ht="12.75">
      <c r="A23" s="37" t="s">
        <v>78</v>
      </c>
      <c r="B23" s="38">
        <v>1.5</v>
      </c>
      <c r="C23" s="38">
        <f t="shared" si="0"/>
        <v>7</v>
      </c>
      <c r="D23" s="38">
        <f t="shared" si="1"/>
        <v>5.5</v>
      </c>
      <c r="E23" s="38"/>
      <c r="F23" s="38">
        <v>1.75</v>
      </c>
      <c r="G23" s="38"/>
      <c r="H23" s="38">
        <v>1.75</v>
      </c>
      <c r="I23" s="38"/>
      <c r="J23" s="38">
        <v>1.75</v>
      </c>
      <c r="K23" s="38">
        <v>1.75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9"/>
    </row>
    <row r="24" spans="1:26" ht="12.75">
      <c r="A24" s="11" t="s">
        <v>79</v>
      </c>
      <c r="B24" s="17">
        <v>0.1</v>
      </c>
      <c r="C24" s="17">
        <f t="shared" si="0"/>
        <v>0.3</v>
      </c>
      <c r="D24" s="17">
        <f t="shared" si="1"/>
        <v>0.19999999999999998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v>0.3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9"/>
    </row>
    <row r="25" spans="1:26" ht="12.75">
      <c r="A25" s="11" t="s">
        <v>29</v>
      </c>
      <c r="B25" s="17">
        <v>0.1</v>
      </c>
      <c r="C25" s="17">
        <f t="shared" si="0"/>
        <v>4.7</v>
      </c>
      <c r="D25" s="17">
        <f t="shared" si="1"/>
        <v>4.6000000000000005</v>
      </c>
      <c r="E25" s="17"/>
      <c r="F25" s="17"/>
      <c r="G25" s="17"/>
      <c r="H25" s="17"/>
      <c r="I25" s="17"/>
      <c r="J25" s="17"/>
      <c r="K25" s="17"/>
      <c r="L25" s="17">
        <v>1.75</v>
      </c>
      <c r="M25" s="17">
        <v>0.2</v>
      </c>
      <c r="N25" s="17"/>
      <c r="O25" s="17"/>
      <c r="P25" s="17"/>
      <c r="Q25" s="17"/>
      <c r="R25" s="17"/>
      <c r="S25" s="17">
        <v>0.75</v>
      </c>
      <c r="T25" s="17"/>
      <c r="U25" s="17"/>
      <c r="V25" s="17"/>
      <c r="W25" s="17"/>
      <c r="X25" s="17"/>
      <c r="Y25" s="17"/>
      <c r="Z25" s="19">
        <v>2</v>
      </c>
    </row>
    <row r="26" spans="1:26" ht="12.75">
      <c r="A26" s="11" t="s">
        <v>80</v>
      </c>
      <c r="B26" s="17">
        <v>0.1</v>
      </c>
      <c r="C26" s="17">
        <f t="shared" si="0"/>
        <v>0.3</v>
      </c>
      <c r="D26" s="17">
        <f t="shared" si="1"/>
        <v>0.19999999999999998</v>
      </c>
      <c r="E26" s="17"/>
      <c r="F26" s="17"/>
      <c r="G26" s="17"/>
      <c r="H26" s="17"/>
      <c r="I26" s="17"/>
      <c r="J26" s="17"/>
      <c r="K26" s="17"/>
      <c r="L26" s="17">
        <v>0.3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9"/>
    </row>
    <row r="27" spans="1:26" ht="12.75">
      <c r="A27" s="11" t="s">
        <v>81</v>
      </c>
      <c r="B27" s="17">
        <v>0.1</v>
      </c>
      <c r="C27" s="17">
        <f t="shared" si="0"/>
        <v>0.3</v>
      </c>
      <c r="D27" s="17">
        <f t="shared" si="1"/>
        <v>0.19999999999999998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>
        <v>0.3</v>
      </c>
      <c r="V27" s="17"/>
      <c r="W27" s="17"/>
      <c r="X27" s="17"/>
      <c r="Y27" s="17"/>
      <c r="Z27" s="19"/>
    </row>
    <row r="28" spans="1:26" ht="12.75">
      <c r="A28" s="11" t="s">
        <v>82</v>
      </c>
      <c r="B28" s="17">
        <v>5</v>
      </c>
      <c r="C28" s="17">
        <f t="shared" si="0"/>
        <v>8.8</v>
      </c>
      <c r="D28" s="17">
        <f t="shared" si="1"/>
        <v>3.8000000000000007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>
        <v>1.75</v>
      </c>
      <c r="R28" s="17">
        <v>0.75</v>
      </c>
      <c r="S28" s="17"/>
      <c r="T28" s="17">
        <v>0.3</v>
      </c>
      <c r="U28" s="17"/>
      <c r="V28" s="17"/>
      <c r="W28" s="17"/>
      <c r="X28" s="17"/>
      <c r="Y28" s="17"/>
      <c r="Z28" s="19">
        <f>6</f>
        <v>6</v>
      </c>
    </row>
    <row r="29" spans="1:26" ht="12.75">
      <c r="A29" s="11" t="s">
        <v>48</v>
      </c>
      <c r="B29" s="17">
        <v>0.1</v>
      </c>
      <c r="C29" s="17">
        <f t="shared" si="0"/>
        <v>0</v>
      </c>
      <c r="D29" s="17">
        <f t="shared" si="1"/>
        <v>-0.1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9"/>
    </row>
    <row r="30" spans="1:26" ht="12.75">
      <c r="A30" s="11" t="s">
        <v>23</v>
      </c>
      <c r="B30" s="17">
        <v>2.2</v>
      </c>
      <c r="C30" s="17">
        <f t="shared" si="0"/>
        <v>2</v>
      </c>
      <c r="D30" s="17">
        <f t="shared" si="1"/>
        <v>-0.20000000000000018</v>
      </c>
      <c r="E30" s="17"/>
      <c r="F30" s="17">
        <v>0.75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>
        <v>0.75</v>
      </c>
      <c r="Z30" s="19">
        <v>0.5</v>
      </c>
    </row>
    <row r="31" spans="1:26" ht="12.75">
      <c r="A31" s="11" t="s">
        <v>41</v>
      </c>
      <c r="B31" s="17">
        <v>0.8</v>
      </c>
      <c r="C31" s="17">
        <f t="shared" si="0"/>
        <v>0</v>
      </c>
      <c r="D31" s="17">
        <f t="shared" si="1"/>
        <v>-0.8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9"/>
    </row>
    <row r="32" spans="1:26" ht="12.75">
      <c r="A32" s="11" t="s">
        <v>83</v>
      </c>
      <c r="B32" s="17">
        <v>0.7</v>
      </c>
      <c r="C32" s="17">
        <f t="shared" si="0"/>
        <v>0.75</v>
      </c>
      <c r="D32" s="17">
        <f t="shared" si="1"/>
        <v>0.050000000000000044</v>
      </c>
      <c r="E32" s="17"/>
      <c r="F32" s="17"/>
      <c r="G32" s="17"/>
      <c r="H32" s="17"/>
      <c r="I32" s="17"/>
      <c r="J32" s="17"/>
      <c r="K32" s="17"/>
      <c r="L32" s="17"/>
      <c r="M32" s="17"/>
      <c r="N32" s="17">
        <v>0.75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9"/>
    </row>
    <row r="33" spans="1:26" ht="12.75">
      <c r="A33" s="11" t="s">
        <v>84</v>
      </c>
      <c r="B33" s="17">
        <v>0.5</v>
      </c>
      <c r="C33" s="17">
        <f t="shared" si="0"/>
        <v>0</v>
      </c>
      <c r="D33" s="17">
        <f t="shared" si="1"/>
        <v>-0.5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9"/>
    </row>
    <row r="34" spans="1:26" ht="12.75">
      <c r="A34" s="11" t="s">
        <v>85</v>
      </c>
      <c r="B34" s="17">
        <v>0.2</v>
      </c>
      <c r="C34" s="17">
        <f t="shared" si="0"/>
        <v>0.3</v>
      </c>
      <c r="D34" s="17">
        <f t="shared" si="1"/>
        <v>0.09999999999999998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0.3</v>
      </c>
      <c r="W34" s="17"/>
      <c r="X34" s="17"/>
      <c r="Y34" s="17"/>
      <c r="Z34" s="19"/>
    </row>
    <row r="35" spans="1:26" ht="12.75">
      <c r="A35" s="11" t="s">
        <v>47</v>
      </c>
      <c r="B35" s="17">
        <v>0.2</v>
      </c>
      <c r="C35" s="17">
        <f t="shared" si="0"/>
        <v>0</v>
      </c>
      <c r="D35" s="17">
        <f t="shared" si="1"/>
        <v>-0.2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9"/>
    </row>
    <row r="36" spans="1:26" ht="12.75">
      <c r="A36" s="11" t="s">
        <v>86</v>
      </c>
      <c r="B36" s="17">
        <v>0.2</v>
      </c>
      <c r="C36" s="17">
        <f>SUM(E36:Z36)</f>
        <v>0</v>
      </c>
      <c r="D36" s="17">
        <f t="shared" si="1"/>
        <v>-0.2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9"/>
    </row>
    <row r="37" spans="1:26" ht="12.75">
      <c r="A37" s="11" t="s">
        <v>87</v>
      </c>
      <c r="B37" s="17">
        <v>0.2</v>
      </c>
      <c r="C37" s="17">
        <f t="shared" si="0"/>
        <v>0</v>
      </c>
      <c r="D37" s="17">
        <f t="shared" si="1"/>
        <v>-0.2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9"/>
    </row>
    <row r="38" spans="1:26" ht="12.75">
      <c r="A38" s="11" t="s">
        <v>88</v>
      </c>
      <c r="B38" s="17">
        <v>0.2</v>
      </c>
      <c r="C38" s="17">
        <f t="shared" si="0"/>
        <v>0</v>
      </c>
      <c r="D38" s="17">
        <f t="shared" si="1"/>
        <v>-0.2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9"/>
    </row>
    <row r="39" spans="1:26" ht="12.75">
      <c r="A39" s="11" t="s">
        <v>89</v>
      </c>
      <c r="B39" s="17">
        <v>0.1</v>
      </c>
      <c r="C39" s="17">
        <f t="shared" si="0"/>
        <v>0</v>
      </c>
      <c r="D39" s="17">
        <f t="shared" si="1"/>
        <v>-0.1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9"/>
    </row>
    <row r="40" spans="1:26" s="12" customFormat="1" ht="12.75">
      <c r="A40" s="7"/>
      <c r="B40" s="20">
        <f>SUM(B4:B39)</f>
        <v>15.999999999999995</v>
      </c>
      <c r="C40" s="20">
        <f>SUM(C4:C39)</f>
        <v>35.05</v>
      </c>
      <c r="D40" s="20">
        <f>SUM(D4:D39)</f>
        <v>19.050000000000004</v>
      </c>
      <c r="E40" s="21">
        <f aca="true" t="shared" si="2" ref="E40:Z40">SUM(E4:E39)</f>
        <v>0</v>
      </c>
      <c r="F40" s="21">
        <f t="shared" si="2"/>
        <v>2.5</v>
      </c>
      <c r="G40" s="21">
        <f t="shared" si="2"/>
        <v>1.75</v>
      </c>
      <c r="H40" s="21">
        <f t="shared" si="2"/>
        <v>2.5</v>
      </c>
      <c r="I40" s="21">
        <f t="shared" si="2"/>
        <v>0.3</v>
      </c>
      <c r="J40" s="21">
        <f t="shared" si="2"/>
        <v>2.05</v>
      </c>
      <c r="K40" s="21">
        <f t="shared" si="2"/>
        <v>2.5</v>
      </c>
      <c r="L40" s="21">
        <f t="shared" si="2"/>
        <v>2.05</v>
      </c>
      <c r="M40" s="21">
        <f t="shared" si="2"/>
        <v>0.2</v>
      </c>
      <c r="N40" s="21">
        <f t="shared" si="2"/>
        <v>0.75</v>
      </c>
      <c r="O40" s="21">
        <f t="shared" si="2"/>
        <v>2.05</v>
      </c>
      <c r="P40" s="21">
        <f t="shared" si="2"/>
        <v>0</v>
      </c>
      <c r="Q40" s="21">
        <f t="shared" si="2"/>
        <v>1.75</v>
      </c>
      <c r="R40" s="21">
        <f t="shared" si="2"/>
        <v>0.75</v>
      </c>
      <c r="S40" s="21">
        <f t="shared" si="2"/>
        <v>0.75</v>
      </c>
      <c r="T40" s="21">
        <f t="shared" si="2"/>
        <v>0.3</v>
      </c>
      <c r="U40" s="21">
        <f t="shared" si="2"/>
        <v>0.3</v>
      </c>
      <c r="V40" s="21">
        <f t="shared" si="2"/>
        <v>1.05</v>
      </c>
      <c r="W40" s="21">
        <f t="shared" si="2"/>
        <v>0</v>
      </c>
      <c r="X40" s="21">
        <f t="shared" si="2"/>
        <v>0</v>
      </c>
      <c r="Y40" s="21">
        <f t="shared" si="2"/>
        <v>2.5</v>
      </c>
      <c r="Z40" s="21">
        <f t="shared" si="2"/>
        <v>11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"/>
  <sheetViews>
    <sheetView zoomScale="75" zoomScaleNormal="75" workbookViewId="0" topLeftCell="A1">
      <selection activeCell="D12" sqref="D12"/>
    </sheetView>
  </sheetViews>
  <sheetFormatPr defaultColWidth="11.421875" defaultRowHeight="12.75"/>
  <cols>
    <col min="1" max="1" width="14.8515625" style="4" bestFit="1" customWidth="1"/>
    <col min="2" max="2" width="8.140625" style="4" customWidth="1"/>
    <col min="3" max="3" width="9.140625" style="4" customWidth="1"/>
    <col min="4" max="4" width="9.421875" style="4" customWidth="1"/>
    <col min="5" max="25" width="4.140625" style="4" customWidth="1"/>
    <col min="26" max="26" width="6.421875" style="4" customWidth="1"/>
    <col min="27" max="16384" width="11.421875" style="4" customWidth="1"/>
  </cols>
  <sheetData>
    <row r="1" ht="18">
      <c r="A1" s="1" t="s">
        <v>6</v>
      </c>
    </row>
    <row r="3" spans="1:26" ht="12.75">
      <c r="A3" s="2" t="s">
        <v>1</v>
      </c>
      <c r="B3" s="3" t="s">
        <v>2</v>
      </c>
      <c r="C3" s="3" t="s">
        <v>3</v>
      </c>
      <c r="D3" s="3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16" t="s">
        <v>5</v>
      </c>
    </row>
    <row r="4" spans="1:26" s="9" customFormat="1" ht="12.75">
      <c r="A4" s="11" t="s">
        <v>90</v>
      </c>
      <c r="B4" s="17">
        <v>13.9</v>
      </c>
      <c r="C4" s="17">
        <f>SUM(E4:Z4)</f>
        <v>15</v>
      </c>
      <c r="D4" s="17">
        <f aca="true" t="shared" si="0" ref="D4:D9">C4-B4</f>
        <v>1.0999999999999996</v>
      </c>
      <c r="E4" s="17"/>
      <c r="F4" s="17"/>
      <c r="G4" s="17"/>
      <c r="H4" s="17"/>
      <c r="I4" s="17"/>
      <c r="J4" s="17"/>
      <c r="K4" s="17"/>
      <c r="L4" s="17"/>
      <c r="M4" s="17">
        <v>0.3</v>
      </c>
      <c r="N4" s="17">
        <v>0.2</v>
      </c>
      <c r="O4" s="17">
        <v>0.2</v>
      </c>
      <c r="P4" s="17">
        <v>0.2</v>
      </c>
      <c r="Q4" s="17">
        <v>0.95</v>
      </c>
      <c r="R4" s="17">
        <v>0.2</v>
      </c>
      <c r="S4" s="17">
        <v>0.2</v>
      </c>
      <c r="T4" s="17">
        <v>1.95</v>
      </c>
      <c r="U4" s="17">
        <v>0.2</v>
      </c>
      <c r="V4" s="17">
        <v>0.2</v>
      </c>
      <c r="W4" s="17">
        <v>0.2</v>
      </c>
      <c r="X4" s="17">
        <v>0.5</v>
      </c>
      <c r="Y4" s="17">
        <v>0.2</v>
      </c>
      <c r="Z4" s="19">
        <f>9+0.5</f>
        <v>9.5</v>
      </c>
    </row>
    <row r="5" spans="1:26" s="9" customFormat="1" ht="12.75">
      <c r="A5" s="11" t="s">
        <v>91</v>
      </c>
      <c r="B5" s="17">
        <v>0.1</v>
      </c>
      <c r="C5" s="17">
        <f>SUM(E5:Z5)</f>
        <v>0.3</v>
      </c>
      <c r="D5" s="17">
        <f t="shared" si="0"/>
        <v>0.19999999999999998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>
        <v>0.3</v>
      </c>
      <c r="T5" s="17"/>
      <c r="U5" s="17"/>
      <c r="V5" s="17"/>
      <c r="W5" s="17"/>
      <c r="X5" s="17"/>
      <c r="Y5" s="17"/>
      <c r="Z5" s="19"/>
    </row>
    <row r="6" spans="1:26" s="9" customFormat="1" ht="12.75">
      <c r="A6" s="11" t="s">
        <v>92</v>
      </c>
      <c r="B6" s="17">
        <v>1.5</v>
      </c>
      <c r="C6" s="17">
        <f>SUM(E6:Z6)</f>
        <v>2.6</v>
      </c>
      <c r="D6" s="17">
        <f t="shared" si="0"/>
        <v>1.1</v>
      </c>
      <c r="E6" s="17">
        <v>0.3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>
        <v>0.3</v>
      </c>
      <c r="S6" s="17"/>
      <c r="T6" s="17"/>
      <c r="U6" s="17"/>
      <c r="V6" s="17"/>
      <c r="W6" s="17"/>
      <c r="X6" s="17"/>
      <c r="Y6" s="17"/>
      <c r="Z6" s="19">
        <v>2</v>
      </c>
    </row>
    <row r="7" spans="1:26" s="40" customFormat="1" ht="12.75">
      <c r="A7" s="37" t="s">
        <v>93</v>
      </c>
      <c r="B7" s="38">
        <v>0.4</v>
      </c>
      <c r="C7" s="38">
        <f>SUM(E7:Z7)</f>
        <v>0</v>
      </c>
      <c r="D7" s="38">
        <f t="shared" si="0"/>
        <v>-0.4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9"/>
    </row>
    <row r="8" spans="1:26" s="9" customFormat="1" ht="12.75">
      <c r="A8" s="11" t="s">
        <v>94</v>
      </c>
      <c r="B8" s="17">
        <v>0.1</v>
      </c>
      <c r="C8" s="17">
        <f>SUM(E8:Z8)</f>
        <v>0</v>
      </c>
      <c r="D8" s="17">
        <f t="shared" si="0"/>
        <v>-0.1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9"/>
    </row>
    <row r="9" spans="1:26" ht="12.75">
      <c r="A9" s="2"/>
      <c r="B9" s="22">
        <f>SUM(B4:B8)</f>
        <v>16</v>
      </c>
      <c r="C9" s="22">
        <f>SUM(C4:C8)</f>
        <v>17.900000000000002</v>
      </c>
      <c r="D9" s="22">
        <f t="shared" si="0"/>
        <v>1.9000000000000021</v>
      </c>
      <c r="E9" s="23">
        <f aca="true" t="shared" si="1" ref="E9:Z9">SUM(E4:E8)</f>
        <v>0.3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0.3</v>
      </c>
      <c r="N9" s="23">
        <f t="shared" si="1"/>
        <v>0.2</v>
      </c>
      <c r="O9" s="23">
        <f t="shared" si="1"/>
        <v>0.2</v>
      </c>
      <c r="P9" s="23">
        <f t="shared" si="1"/>
        <v>0.2</v>
      </c>
      <c r="Q9" s="23">
        <f t="shared" si="1"/>
        <v>0.95</v>
      </c>
      <c r="R9" s="23">
        <f t="shared" si="1"/>
        <v>0.5</v>
      </c>
      <c r="S9" s="23">
        <f t="shared" si="1"/>
        <v>0.5</v>
      </c>
      <c r="T9" s="23">
        <f t="shared" si="1"/>
        <v>1.95</v>
      </c>
      <c r="U9" s="23">
        <f t="shared" si="1"/>
        <v>0.2</v>
      </c>
      <c r="V9" s="23">
        <f t="shared" si="1"/>
        <v>0.2</v>
      </c>
      <c r="W9" s="23">
        <f t="shared" si="1"/>
        <v>0.2</v>
      </c>
      <c r="X9" s="23">
        <f t="shared" si="1"/>
        <v>0.5</v>
      </c>
      <c r="Y9" s="23">
        <f t="shared" si="1"/>
        <v>0.2</v>
      </c>
      <c r="Z9" s="23">
        <f t="shared" si="1"/>
        <v>11.5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4"/>
  <sheetViews>
    <sheetView zoomScale="75" zoomScaleNormal="75" workbookViewId="0" topLeftCell="A1">
      <selection activeCell="Z7" sqref="Z7"/>
    </sheetView>
  </sheetViews>
  <sheetFormatPr defaultColWidth="11.421875" defaultRowHeight="12.75"/>
  <cols>
    <col min="1" max="1" width="12.7109375" style="4" customWidth="1"/>
    <col min="2" max="2" width="8.140625" style="4" customWidth="1"/>
    <col min="3" max="3" width="9.140625" style="4" customWidth="1"/>
    <col min="4" max="4" width="9.421875" style="4" customWidth="1"/>
    <col min="5" max="19" width="4.7109375" style="4" customWidth="1"/>
    <col min="20" max="20" width="4.140625" style="4" customWidth="1"/>
    <col min="21" max="22" width="4.7109375" style="4" customWidth="1"/>
    <col min="23" max="23" width="3.7109375" style="4" customWidth="1"/>
    <col min="24" max="24" width="4.140625" style="4" customWidth="1"/>
    <col min="25" max="25" width="4.7109375" style="4" customWidth="1"/>
    <col min="26" max="26" width="6.421875" style="4" customWidth="1"/>
    <col min="27" max="16384" width="11.421875" style="4" customWidth="1"/>
  </cols>
  <sheetData>
    <row r="2" ht="18">
      <c r="A2" s="1" t="s">
        <v>7</v>
      </c>
    </row>
    <row r="4" spans="1:26" ht="12.75">
      <c r="A4" s="2" t="s">
        <v>1</v>
      </c>
      <c r="B4" s="3" t="s">
        <v>2</v>
      </c>
      <c r="C4" s="3" t="s">
        <v>3</v>
      </c>
      <c r="D4" s="3" t="s">
        <v>4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3">
        <v>16</v>
      </c>
      <c r="U4" s="3">
        <v>17</v>
      </c>
      <c r="V4" s="3">
        <v>18</v>
      </c>
      <c r="W4" s="3">
        <v>19</v>
      </c>
      <c r="X4" s="3">
        <v>20</v>
      </c>
      <c r="Y4" s="3">
        <v>21</v>
      </c>
      <c r="Z4" s="16" t="s">
        <v>5</v>
      </c>
    </row>
    <row r="5" spans="1:26" s="9" customFormat="1" ht="12.75">
      <c r="A5" s="11" t="s">
        <v>95</v>
      </c>
      <c r="B5" s="17">
        <v>0.4</v>
      </c>
      <c r="C5" s="17">
        <f>SUM(E5:Z5)</f>
        <v>0</v>
      </c>
      <c r="D5" s="17">
        <f>C5-B5</f>
        <v>-0.4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9"/>
    </row>
    <row r="6" spans="1:26" s="9" customFormat="1" ht="12.75">
      <c r="A6" s="11" t="s">
        <v>54</v>
      </c>
      <c r="B6" s="17">
        <v>1.8</v>
      </c>
      <c r="C6" s="17">
        <f aca="true" t="shared" si="0" ref="C6:C23">SUM(E6:Z6)</f>
        <v>2.25</v>
      </c>
      <c r="D6" s="17">
        <f aca="true" t="shared" si="1" ref="D6:D23">C6-B6</f>
        <v>0.44999999999999996</v>
      </c>
      <c r="E6" s="17"/>
      <c r="F6" s="17"/>
      <c r="G6" s="17"/>
      <c r="H6" s="17"/>
      <c r="I6" s="17">
        <v>1.75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>
        <v>0.5</v>
      </c>
    </row>
    <row r="7" spans="1:26" s="9" customFormat="1" ht="12.75">
      <c r="A7" s="11" t="s">
        <v>32</v>
      </c>
      <c r="B7" s="17">
        <v>0.5</v>
      </c>
      <c r="C7" s="17">
        <f t="shared" si="0"/>
        <v>0</v>
      </c>
      <c r="D7" s="17">
        <f t="shared" si="1"/>
        <v>-0.5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9"/>
    </row>
    <row r="8" spans="1:26" s="40" customFormat="1" ht="12.75">
      <c r="A8" s="37" t="s">
        <v>51</v>
      </c>
      <c r="B8" s="38">
        <v>0.1</v>
      </c>
      <c r="C8" s="38">
        <f t="shared" si="0"/>
        <v>0</v>
      </c>
      <c r="D8" s="38">
        <f t="shared" si="1"/>
        <v>-0.1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9"/>
    </row>
    <row r="9" spans="1:26" s="9" customFormat="1" ht="12.75">
      <c r="A9" s="11" t="s">
        <v>96</v>
      </c>
      <c r="B9" s="17">
        <v>0.4</v>
      </c>
      <c r="C9" s="17">
        <f t="shared" si="0"/>
        <v>0</v>
      </c>
      <c r="D9" s="17">
        <f t="shared" si="1"/>
        <v>-0.4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9"/>
    </row>
    <row r="10" spans="1:26" s="9" customFormat="1" ht="12.75">
      <c r="A10" s="11" t="s">
        <v>97</v>
      </c>
      <c r="B10" s="17">
        <v>0.4</v>
      </c>
      <c r="C10" s="17">
        <f t="shared" si="0"/>
        <v>0.3</v>
      </c>
      <c r="D10" s="17">
        <f t="shared" si="1"/>
        <v>-0.10000000000000003</v>
      </c>
      <c r="E10" s="17"/>
      <c r="F10" s="17"/>
      <c r="G10" s="17"/>
      <c r="H10" s="17"/>
      <c r="I10" s="17"/>
      <c r="J10" s="17"/>
      <c r="K10" s="17">
        <v>0.3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9"/>
    </row>
    <row r="11" spans="1:26" s="40" customFormat="1" ht="12.75">
      <c r="A11" s="37" t="s">
        <v>98</v>
      </c>
      <c r="B11" s="38">
        <v>0.1</v>
      </c>
      <c r="C11" s="38">
        <f t="shared" si="0"/>
        <v>0</v>
      </c>
      <c r="D11" s="38">
        <f t="shared" si="1"/>
        <v>-0.1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9"/>
    </row>
    <row r="12" spans="1:26" s="9" customFormat="1" ht="12.75">
      <c r="A12" s="11" t="s">
        <v>99</v>
      </c>
      <c r="B12" s="17">
        <v>0.2</v>
      </c>
      <c r="C12" s="17">
        <f t="shared" si="0"/>
        <v>0</v>
      </c>
      <c r="D12" s="17">
        <f t="shared" si="1"/>
        <v>-0.2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7"/>
      <c r="Y12" s="17"/>
      <c r="Z12" s="19"/>
    </row>
    <row r="13" spans="1:26" s="9" customFormat="1" ht="12.75">
      <c r="A13" s="11" t="s">
        <v>52</v>
      </c>
      <c r="B13" s="17">
        <v>0.1</v>
      </c>
      <c r="C13" s="17">
        <f t="shared" si="0"/>
        <v>0</v>
      </c>
      <c r="D13" s="17">
        <f t="shared" si="1"/>
        <v>-0.1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9"/>
    </row>
    <row r="14" spans="1:26" s="9" customFormat="1" ht="12.75">
      <c r="A14" s="11" t="s">
        <v>100</v>
      </c>
      <c r="B14" s="17">
        <v>0.1</v>
      </c>
      <c r="C14" s="17">
        <f t="shared" si="0"/>
        <v>0</v>
      </c>
      <c r="D14" s="17">
        <f t="shared" si="1"/>
        <v>-0.1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9"/>
    </row>
    <row r="15" spans="1:26" s="9" customFormat="1" ht="12.75">
      <c r="A15" s="11" t="s">
        <v>33</v>
      </c>
      <c r="B15" s="17">
        <v>2.8</v>
      </c>
      <c r="C15" s="17">
        <f t="shared" si="0"/>
        <v>5.5</v>
      </c>
      <c r="D15" s="17">
        <f t="shared" si="1"/>
        <v>2.7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>
        <v>1.75</v>
      </c>
      <c r="V15" s="17"/>
      <c r="W15" s="17"/>
      <c r="X15" s="17">
        <v>0.75</v>
      </c>
      <c r="Y15" s="17"/>
      <c r="Z15" s="19">
        <v>3</v>
      </c>
    </row>
    <row r="16" spans="1:26" s="9" customFormat="1" ht="12.75">
      <c r="A16" s="11" t="s">
        <v>101</v>
      </c>
      <c r="B16" s="17">
        <v>2.2</v>
      </c>
      <c r="C16" s="17">
        <f t="shared" si="0"/>
        <v>0.3</v>
      </c>
      <c r="D16" s="17">
        <f t="shared" si="1"/>
        <v>-1.9000000000000001</v>
      </c>
      <c r="E16" s="17"/>
      <c r="F16" s="17"/>
      <c r="G16" s="17"/>
      <c r="H16" s="17">
        <v>0.3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9"/>
    </row>
    <row r="17" spans="1:26" s="40" customFormat="1" ht="12.75">
      <c r="A17" s="37" t="s">
        <v>42</v>
      </c>
      <c r="B17" s="38">
        <v>0.7</v>
      </c>
      <c r="C17" s="38">
        <f t="shared" si="0"/>
        <v>0</v>
      </c>
      <c r="D17" s="38">
        <f t="shared" si="1"/>
        <v>-0.7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9"/>
    </row>
    <row r="18" spans="1:26" s="9" customFormat="1" ht="12.75">
      <c r="A18" s="11" t="s">
        <v>22</v>
      </c>
      <c r="B18" s="17">
        <v>2.2</v>
      </c>
      <c r="C18" s="17">
        <f t="shared" si="0"/>
        <v>1.35</v>
      </c>
      <c r="D18" s="17">
        <f t="shared" si="1"/>
        <v>-0.8500000000000001</v>
      </c>
      <c r="E18" s="17"/>
      <c r="F18" s="17">
        <v>0.3</v>
      </c>
      <c r="G18" s="17">
        <v>0.3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>
        <v>0.75</v>
      </c>
      <c r="V18" s="17"/>
      <c r="W18" s="17"/>
      <c r="X18" s="17"/>
      <c r="Y18" s="17"/>
      <c r="Z18" s="19"/>
    </row>
    <row r="19" spans="1:26" s="9" customFormat="1" ht="12.75">
      <c r="A19" s="11" t="s">
        <v>102</v>
      </c>
      <c r="B19" s="17">
        <v>0.1</v>
      </c>
      <c r="C19" s="17">
        <f t="shared" si="0"/>
        <v>0</v>
      </c>
      <c r="D19" s="17">
        <f t="shared" si="1"/>
        <v>-0.1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9"/>
    </row>
    <row r="20" spans="1:26" s="9" customFormat="1" ht="12.75">
      <c r="A20" s="11" t="s">
        <v>103</v>
      </c>
      <c r="B20" s="17">
        <v>3.2</v>
      </c>
      <c r="C20" s="17">
        <f t="shared" si="0"/>
        <v>0</v>
      </c>
      <c r="D20" s="17">
        <f t="shared" si="1"/>
        <v>-3.2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9"/>
    </row>
    <row r="21" spans="1:26" s="9" customFormat="1" ht="12.75">
      <c r="A21" s="11" t="s">
        <v>104</v>
      </c>
      <c r="B21" s="17">
        <v>0.3</v>
      </c>
      <c r="C21" s="17">
        <f t="shared" si="0"/>
        <v>0</v>
      </c>
      <c r="D21" s="17">
        <f t="shared" si="1"/>
        <v>-0.3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9"/>
    </row>
    <row r="22" spans="1:26" s="40" customFormat="1" ht="12.75">
      <c r="A22" s="37" t="s">
        <v>105</v>
      </c>
      <c r="B22" s="38">
        <v>0.2</v>
      </c>
      <c r="C22" s="38">
        <f t="shared" si="0"/>
        <v>0</v>
      </c>
      <c r="D22" s="38">
        <f t="shared" si="1"/>
        <v>-0.2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/>
    </row>
    <row r="23" spans="1:26" s="40" customFormat="1" ht="13.5" customHeight="1">
      <c r="A23" s="37" t="s">
        <v>106</v>
      </c>
      <c r="B23" s="38">
        <v>0.2</v>
      </c>
      <c r="C23" s="38">
        <f t="shared" si="0"/>
        <v>0.75</v>
      </c>
      <c r="D23" s="38">
        <f t="shared" si="1"/>
        <v>0.55</v>
      </c>
      <c r="E23" s="38"/>
      <c r="F23" s="38"/>
      <c r="G23" s="38"/>
      <c r="H23" s="38"/>
      <c r="I23" s="38"/>
      <c r="J23" s="38"/>
      <c r="K23" s="38"/>
      <c r="L23" s="38">
        <v>0.75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9"/>
    </row>
    <row r="24" spans="1:26" ht="12.75">
      <c r="A24" s="2"/>
      <c r="B24" s="22">
        <f>SUM(B5:B23)</f>
        <v>16</v>
      </c>
      <c r="C24" s="22">
        <f>SUM(E24:Z24)</f>
        <v>10.45</v>
      </c>
      <c r="D24" s="22">
        <f>C24-B24</f>
        <v>-5.550000000000001</v>
      </c>
      <c r="E24" s="23">
        <f aca="true" t="shared" si="2" ref="E24:Z24">SUM(E5:E23)</f>
        <v>0</v>
      </c>
      <c r="F24" s="23">
        <f t="shared" si="2"/>
        <v>0.3</v>
      </c>
      <c r="G24" s="23">
        <f t="shared" si="2"/>
        <v>0.3</v>
      </c>
      <c r="H24" s="23">
        <f t="shared" si="2"/>
        <v>0.3</v>
      </c>
      <c r="I24" s="23">
        <f t="shared" si="2"/>
        <v>1.75</v>
      </c>
      <c r="J24" s="23">
        <f t="shared" si="2"/>
        <v>0</v>
      </c>
      <c r="K24" s="23">
        <f t="shared" si="2"/>
        <v>0.3</v>
      </c>
      <c r="L24" s="23">
        <f t="shared" si="2"/>
        <v>0.75</v>
      </c>
      <c r="M24" s="23">
        <f t="shared" si="2"/>
        <v>0</v>
      </c>
      <c r="N24" s="23">
        <f t="shared" si="2"/>
        <v>0</v>
      </c>
      <c r="O24" s="23">
        <f t="shared" si="2"/>
        <v>0</v>
      </c>
      <c r="P24" s="23">
        <f t="shared" si="2"/>
        <v>0</v>
      </c>
      <c r="Q24" s="23">
        <f t="shared" si="2"/>
        <v>0</v>
      </c>
      <c r="R24" s="23">
        <f t="shared" si="2"/>
        <v>0</v>
      </c>
      <c r="S24" s="23">
        <f t="shared" si="2"/>
        <v>0</v>
      </c>
      <c r="T24" s="23">
        <f t="shared" si="2"/>
        <v>0</v>
      </c>
      <c r="U24" s="23">
        <f t="shared" si="2"/>
        <v>2.5</v>
      </c>
      <c r="V24" s="23">
        <f t="shared" si="2"/>
        <v>0</v>
      </c>
      <c r="W24" s="23">
        <f t="shared" si="2"/>
        <v>0</v>
      </c>
      <c r="X24" s="23">
        <f t="shared" si="2"/>
        <v>0.75</v>
      </c>
      <c r="Y24" s="23">
        <f t="shared" si="2"/>
        <v>0</v>
      </c>
      <c r="Z24" s="23">
        <f t="shared" si="2"/>
        <v>3.5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1"/>
  <sheetViews>
    <sheetView zoomScale="75" zoomScaleNormal="75" workbookViewId="0" topLeftCell="A1">
      <selection activeCell="Z10" sqref="Z10"/>
    </sheetView>
  </sheetViews>
  <sheetFormatPr defaultColWidth="11.421875" defaultRowHeight="12.75"/>
  <cols>
    <col min="1" max="1" width="12.7109375" style="9" customWidth="1"/>
    <col min="2" max="2" width="8.140625" style="9" customWidth="1"/>
    <col min="3" max="3" width="9.140625" style="9" customWidth="1"/>
    <col min="4" max="4" width="9.421875" style="9" customWidth="1"/>
    <col min="5" max="25" width="4.28125" style="9" customWidth="1"/>
    <col min="26" max="26" width="5.00390625" style="9" customWidth="1"/>
    <col min="27" max="16384" width="11.421875" style="9" customWidth="1"/>
  </cols>
  <sheetData>
    <row r="1" ht="18">
      <c r="A1" s="6" t="s">
        <v>9</v>
      </c>
    </row>
    <row r="3" spans="1:26" ht="12.75">
      <c r="A3" s="7" t="s">
        <v>1</v>
      </c>
      <c r="B3" s="8" t="s">
        <v>2</v>
      </c>
      <c r="C3" s="8" t="s">
        <v>3</v>
      </c>
      <c r="D3" s="8" t="s">
        <v>4</v>
      </c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8">
        <v>7</v>
      </c>
      <c r="L3" s="8">
        <v>8</v>
      </c>
      <c r="M3" s="8">
        <v>9</v>
      </c>
      <c r="N3" s="8">
        <v>10</v>
      </c>
      <c r="O3" s="8">
        <v>11</v>
      </c>
      <c r="P3" s="8">
        <v>12</v>
      </c>
      <c r="Q3" s="8">
        <v>13</v>
      </c>
      <c r="R3" s="8">
        <v>14</v>
      </c>
      <c r="S3" s="8">
        <v>15</v>
      </c>
      <c r="T3" s="8">
        <v>16</v>
      </c>
      <c r="U3" s="8">
        <v>17</v>
      </c>
      <c r="V3" s="8">
        <v>18</v>
      </c>
      <c r="W3" s="8">
        <v>19</v>
      </c>
      <c r="X3" s="8">
        <v>20</v>
      </c>
      <c r="Y3" s="8">
        <v>21</v>
      </c>
      <c r="Z3" s="10" t="s">
        <v>5</v>
      </c>
    </row>
    <row r="4" spans="1:26" ht="12.75">
      <c r="A4" s="11" t="s">
        <v>107</v>
      </c>
      <c r="B4" s="17">
        <v>0.1</v>
      </c>
      <c r="C4" s="17">
        <f>SUM(E4:Z4)</f>
        <v>0</v>
      </c>
      <c r="D4" s="17">
        <f>C4-B4</f>
        <v>-0.1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9"/>
    </row>
    <row r="5" spans="1:26" ht="12.75">
      <c r="A5" s="11" t="s">
        <v>28</v>
      </c>
      <c r="B5" s="17">
        <v>1.1</v>
      </c>
      <c r="C5" s="17">
        <f aca="true" t="shared" si="0" ref="C5:C10">SUM(E5:Z5)</f>
        <v>0</v>
      </c>
      <c r="D5" s="17">
        <f aca="true" t="shared" si="1" ref="D5:D10">C5-B5</f>
        <v>-1.1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9"/>
    </row>
    <row r="6" spans="1:26" ht="12.75">
      <c r="A6" s="11" t="s">
        <v>108</v>
      </c>
      <c r="B6" s="17">
        <v>0.1</v>
      </c>
      <c r="C6" s="17">
        <f t="shared" si="0"/>
        <v>0</v>
      </c>
      <c r="D6" s="17">
        <f t="shared" si="1"/>
        <v>-0.1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</row>
    <row r="7" spans="1:26" ht="12.75">
      <c r="A7" s="11" t="s">
        <v>55</v>
      </c>
      <c r="B7" s="17">
        <v>0.4</v>
      </c>
      <c r="C7" s="17">
        <f t="shared" si="0"/>
        <v>0</v>
      </c>
      <c r="D7" s="17">
        <f t="shared" si="1"/>
        <v>-0.4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9"/>
    </row>
    <row r="8" spans="1:26" ht="12.75">
      <c r="A8" s="11" t="s">
        <v>109</v>
      </c>
      <c r="B8" s="17">
        <v>0.5</v>
      </c>
      <c r="C8" s="17">
        <f t="shared" si="0"/>
        <v>0.75</v>
      </c>
      <c r="D8" s="17">
        <f t="shared" si="1"/>
        <v>0.25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W8" s="17">
        <v>0.75</v>
      </c>
      <c r="X8" s="17"/>
      <c r="Y8" s="17"/>
      <c r="Z8" s="19"/>
    </row>
    <row r="9" spans="1:26" ht="12.75">
      <c r="A9" s="11" t="s">
        <v>110</v>
      </c>
      <c r="B9" s="17">
        <v>0.1</v>
      </c>
      <c r="C9" s="17">
        <f t="shared" si="0"/>
        <v>1.5</v>
      </c>
      <c r="D9" s="17">
        <f t="shared" si="1"/>
        <v>1.4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9">
        <v>1.5</v>
      </c>
    </row>
    <row r="10" spans="1:26" s="40" customFormat="1" ht="12.75">
      <c r="A10" s="37" t="s">
        <v>111</v>
      </c>
      <c r="B10" s="38">
        <v>13.7</v>
      </c>
      <c r="C10" s="38">
        <f t="shared" si="0"/>
        <v>0</v>
      </c>
      <c r="D10" s="38">
        <f t="shared" si="1"/>
        <v>-13.7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</row>
    <row r="11" spans="1:26" ht="12.75">
      <c r="A11" s="36"/>
      <c r="B11" s="21">
        <f>SUM(B4:B10)</f>
        <v>16</v>
      </c>
      <c r="C11" s="21">
        <f>SUM(E11:Z11)</f>
        <v>2.25</v>
      </c>
      <c r="D11" s="21">
        <f>C11-B11</f>
        <v>-13.75</v>
      </c>
      <c r="E11" s="21">
        <f aca="true" t="shared" si="2" ref="E11:Z11">SUM(E4:E10)</f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1">
        <f t="shared" si="2"/>
        <v>0</v>
      </c>
      <c r="V11" s="21">
        <f t="shared" si="2"/>
        <v>0</v>
      </c>
      <c r="W11" s="21">
        <f t="shared" si="2"/>
        <v>0.75</v>
      </c>
      <c r="X11" s="21">
        <f t="shared" si="2"/>
        <v>0</v>
      </c>
      <c r="Y11" s="21">
        <f t="shared" si="2"/>
        <v>0</v>
      </c>
      <c r="Z11" s="21">
        <f t="shared" si="2"/>
        <v>1.5</v>
      </c>
    </row>
  </sheetData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zoomScale="75" zoomScaleNormal="75" workbookViewId="0" topLeftCell="A4">
      <selection activeCell="Y24" sqref="Y24"/>
    </sheetView>
  </sheetViews>
  <sheetFormatPr defaultColWidth="11.421875" defaultRowHeight="12.75"/>
  <cols>
    <col min="1" max="1" width="19.00390625" style="9" customWidth="1"/>
    <col min="2" max="2" width="8.140625" style="9" customWidth="1"/>
    <col min="3" max="3" width="9.140625" style="9" customWidth="1"/>
    <col min="4" max="4" width="9.421875" style="9" customWidth="1"/>
    <col min="5" max="5" width="4.421875" style="9" customWidth="1"/>
    <col min="6" max="6" width="5.140625" style="9" bestFit="1" customWidth="1"/>
    <col min="7" max="25" width="4.421875" style="9" customWidth="1"/>
    <col min="26" max="26" width="6.421875" style="9" customWidth="1"/>
    <col min="27" max="16384" width="11.421875" style="9" customWidth="1"/>
  </cols>
  <sheetData>
    <row r="1" ht="18">
      <c r="A1" s="6" t="s">
        <v>8</v>
      </c>
    </row>
    <row r="2" ht="4.5" customHeight="1"/>
    <row r="3" spans="1:26" ht="12.75">
      <c r="A3" s="7" t="s">
        <v>1</v>
      </c>
      <c r="B3" s="8" t="s">
        <v>2</v>
      </c>
      <c r="C3" s="8" t="s">
        <v>3</v>
      </c>
      <c r="D3" s="8" t="s">
        <v>4</v>
      </c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8">
        <v>7</v>
      </c>
      <c r="L3" s="8">
        <v>8</v>
      </c>
      <c r="M3" s="8">
        <v>9</v>
      </c>
      <c r="N3" s="8">
        <v>10</v>
      </c>
      <c r="O3" s="8">
        <v>11</v>
      </c>
      <c r="P3" s="8">
        <v>12</v>
      </c>
      <c r="Q3" s="8">
        <v>13</v>
      </c>
      <c r="R3" s="8">
        <v>14</v>
      </c>
      <c r="S3" s="8">
        <v>15</v>
      </c>
      <c r="T3" s="8">
        <v>16</v>
      </c>
      <c r="U3" s="8">
        <v>17</v>
      </c>
      <c r="V3" s="8">
        <v>18</v>
      </c>
      <c r="W3" s="8">
        <v>19</v>
      </c>
      <c r="X3" s="8">
        <v>20</v>
      </c>
      <c r="Y3" s="8">
        <v>21</v>
      </c>
      <c r="Z3" s="10" t="s">
        <v>5</v>
      </c>
    </row>
    <row r="4" spans="1:26" ht="12.75">
      <c r="A4" s="11" t="s">
        <v>112</v>
      </c>
      <c r="B4" s="17">
        <v>5.5</v>
      </c>
      <c r="C4" s="17">
        <f>SUM(E4:Z4)</f>
        <v>3.8</v>
      </c>
      <c r="D4" s="17">
        <f>C4-B4</f>
        <v>-1.7000000000000002</v>
      </c>
      <c r="E4" s="17"/>
      <c r="F4" s="17"/>
      <c r="G4" s="17"/>
      <c r="H4" s="17"/>
      <c r="I4" s="17"/>
      <c r="J4" s="17"/>
      <c r="K4" s="17"/>
      <c r="L4" s="17"/>
      <c r="M4" s="17">
        <v>1.75</v>
      </c>
      <c r="N4" s="17">
        <v>0.3</v>
      </c>
      <c r="O4" s="17"/>
      <c r="P4" s="17"/>
      <c r="Q4" s="17"/>
      <c r="R4" s="17"/>
      <c r="S4" s="17"/>
      <c r="T4" s="17">
        <v>0.75</v>
      </c>
      <c r="U4" s="17"/>
      <c r="V4" s="17"/>
      <c r="W4" s="17"/>
      <c r="X4" s="17"/>
      <c r="Y4" s="17"/>
      <c r="Z4" s="19">
        <v>1</v>
      </c>
    </row>
    <row r="5" spans="1:26" s="40" customFormat="1" ht="12.75">
      <c r="A5" s="37" t="s">
        <v>113</v>
      </c>
      <c r="B5" s="38">
        <v>0.1</v>
      </c>
      <c r="C5" s="38">
        <f aca="true" t="shared" si="0" ref="C5:C27">SUM(E5:Z5)</f>
        <v>0</v>
      </c>
      <c r="D5" s="38">
        <f aca="true" t="shared" si="1" ref="D5:D27">C5-B5</f>
        <v>-0.1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</row>
    <row r="6" spans="1:26" ht="12.75">
      <c r="A6" s="11" t="s">
        <v>114</v>
      </c>
      <c r="B6" s="17">
        <v>0.3</v>
      </c>
      <c r="C6" s="17">
        <f t="shared" si="0"/>
        <v>0</v>
      </c>
      <c r="D6" s="17">
        <f t="shared" si="1"/>
        <v>-0.3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</row>
    <row r="7" spans="1:26" ht="12.75">
      <c r="A7" s="11" t="s">
        <v>27</v>
      </c>
      <c r="B7" s="17">
        <v>0.1</v>
      </c>
      <c r="C7" s="17">
        <f t="shared" si="0"/>
        <v>0</v>
      </c>
      <c r="D7" s="17">
        <f t="shared" si="1"/>
        <v>-0.1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9"/>
    </row>
    <row r="8" spans="1:26" s="40" customFormat="1" ht="12.75">
      <c r="A8" s="37" t="s">
        <v>50</v>
      </c>
      <c r="B8" s="38">
        <v>2</v>
      </c>
      <c r="C8" s="38">
        <f t="shared" si="0"/>
        <v>1.5</v>
      </c>
      <c r="D8" s="38">
        <f t="shared" si="1"/>
        <v>-0.5</v>
      </c>
      <c r="E8" s="38"/>
      <c r="F8" s="38"/>
      <c r="G8" s="38">
        <v>0.75</v>
      </c>
      <c r="H8" s="38"/>
      <c r="I8" s="38"/>
      <c r="J8" s="38">
        <v>0.75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9"/>
    </row>
    <row r="9" spans="1:26" ht="12.75">
      <c r="A9" s="11" t="s">
        <v>115</v>
      </c>
      <c r="B9" s="17">
        <v>0.1</v>
      </c>
      <c r="C9" s="17">
        <f t="shared" si="0"/>
        <v>0.3</v>
      </c>
      <c r="D9" s="17">
        <f t="shared" si="1"/>
        <v>0.19999999999999998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>
        <v>0.3</v>
      </c>
      <c r="Q9" s="17"/>
      <c r="R9" s="17"/>
      <c r="S9" s="17"/>
      <c r="T9" s="17"/>
      <c r="U9" s="17"/>
      <c r="V9" s="17"/>
      <c r="W9" s="17"/>
      <c r="X9" s="17"/>
      <c r="Y9" s="17"/>
      <c r="Z9" s="19"/>
    </row>
    <row r="10" spans="1:26" ht="12.75">
      <c r="A10" s="11" t="s">
        <v>116</v>
      </c>
      <c r="B10" s="17">
        <v>0.2</v>
      </c>
      <c r="C10" s="17">
        <f t="shared" si="0"/>
        <v>0</v>
      </c>
      <c r="D10" s="17">
        <f t="shared" si="1"/>
        <v>-0.2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9"/>
    </row>
    <row r="11" spans="1:26" ht="12.75">
      <c r="A11" s="11" t="s">
        <v>40</v>
      </c>
      <c r="B11" s="17">
        <v>0.1</v>
      </c>
      <c r="C11" s="17">
        <f t="shared" si="0"/>
        <v>0</v>
      </c>
      <c r="D11" s="17">
        <f t="shared" si="1"/>
        <v>-0.1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9"/>
    </row>
    <row r="12" spans="1:26" ht="12.75">
      <c r="A12" s="11" t="s">
        <v>117</v>
      </c>
      <c r="B12" s="17">
        <v>0.1</v>
      </c>
      <c r="C12" s="17">
        <f t="shared" si="0"/>
        <v>0.3</v>
      </c>
      <c r="D12" s="17">
        <f t="shared" si="1"/>
        <v>0.19999999999999998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>
        <v>0.3</v>
      </c>
      <c r="X12" s="17"/>
      <c r="Y12" s="17"/>
      <c r="Z12" s="19"/>
    </row>
    <row r="13" spans="1:26" ht="12.75">
      <c r="A13" s="11" t="s">
        <v>118</v>
      </c>
      <c r="B13" s="17">
        <v>0.1</v>
      </c>
      <c r="C13" s="17">
        <f t="shared" si="0"/>
        <v>0</v>
      </c>
      <c r="D13" s="17">
        <f t="shared" si="1"/>
        <v>-0.1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9"/>
    </row>
    <row r="14" spans="1:26" s="40" customFormat="1" ht="12.75">
      <c r="A14" s="37" t="s">
        <v>119</v>
      </c>
      <c r="B14" s="38">
        <v>0.3</v>
      </c>
      <c r="C14" s="38">
        <f t="shared" si="0"/>
        <v>0</v>
      </c>
      <c r="D14" s="38">
        <f t="shared" si="1"/>
        <v>-0.3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9"/>
    </row>
    <row r="15" spans="1:26" s="40" customFormat="1" ht="12.75">
      <c r="A15" s="37" t="s">
        <v>120</v>
      </c>
      <c r="B15" s="38">
        <v>1.3</v>
      </c>
      <c r="C15" s="38">
        <f t="shared" si="0"/>
        <v>0</v>
      </c>
      <c r="D15" s="38">
        <f t="shared" si="1"/>
        <v>-1.3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9"/>
    </row>
    <row r="16" spans="1:26" s="40" customFormat="1" ht="12.75">
      <c r="A16" s="37" t="s">
        <v>121</v>
      </c>
      <c r="B16" s="38">
        <v>0.1</v>
      </c>
      <c r="C16" s="38">
        <f t="shared" si="0"/>
        <v>0</v>
      </c>
      <c r="D16" s="38">
        <f t="shared" si="1"/>
        <v>-0.1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9"/>
    </row>
    <row r="17" spans="1:26" ht="12.75">
      <c r="A17" s="11" t="s">
        <v>34</v>
      </c>
      <c r="B17" s="17">
        <v>0.1</v>
      </c>
      <c r="C17" s="17">
        <f t="shared" si="0"/>
        <v>0</v>
      </c>
      <c r="D17" s="17">
        <f t="shared" si="1"/>
        <v>-0.1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W17" s="17"/>
      <c r="X17" s="17"/>
      <c r="Y17" s="17"/>
      <c r="Z17" s="19"/>
    </row>
    <row r="18" spans="1:26" ht="12.75">
      <c r="A18" s="11" t="s">
        <v>31</v>
      </c>
      <c r="B18" s="17">
        <v>0.3</v>
      </c>
      <c r="C18" s="17">
        <f t="shared" si="0"/>
        <v>0</v>
      </c>
      <c r="D18" s="17">
        <f t="shared" si="1"/>
        <v>-0.3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9"/>
    </row>
    <row r="19" spans="1:26" ht="12.75">
      <c r="A19" s="11" t="s">
        <v>122</v>
      </c>
      <c r="B19" s="17">
        <v>0.1</v>
      </c>
      <c r="C19" s="17">
        <f t="shared" si="0"/>
        <v>0</v>
      </c>
      <c r="D19" s="17">
        <f t="shared" si="1"/>
        <v>-0.1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9"/>
    </row>
    <row r="20" spans="1:26" ht="12.75">
      <c r="A20" s="11" t="s">
        <v>46</v>
      </c>
      <c r="B20" s="17">
        <v>0.1</v>
      </c>
      <c r="C20" s="17">
        <f t="shared" si="0"/>
        <v>0</v>
      </c>
      <c r="D20" s="17">
        <f t="shared" si="1"/>
        <v>-0.1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17"/>
      <c r="Y20" s="17"/>
      <c r="Z20" s="19"/>
    </row>
    <row r="21" spans="1:26" ht="12.75">
      <c r="A21" s="11" t="s">
        <v>38</v>
      </c>
      <c r="B21" s="17">
        <v>0.2</v>
      </c>
      <c r="C21" s="17">
        <f t="shared" si="0"/>
        <v>1.75</v>
      </c>
      <c r="D21" s="17">
        <f t="shared" si="1"/>
        <v>1.55</v>
      </c>
      <c r="E21" s="17"/>
      <c r="F21" s="17"/>
      <c r="G21" s="17"/>
      <c r="H21" s="17"/>
      <c r="I21" s="17"/>
      <c r="J21" s="17"/>
      <c r="K21" s="17"/>
      <c r="L21" s="18"/>
      <c r="M21" s="17"/>
      <c r="N21" s="17"/>
      <c r="O21" s="17"/>
      <c r="P21" s="17"/>
      <c r="Q21" s="17"/>
      <c r="R21" s="17">
        <v>1.75</v>
      </c>
      <c r="S21" s="17"/>
      <c r="T21" s="17"/>
      <c r="U21" s="17"/>
      <c r="V21" s="17"/>
      <c r="W21" s="17"/>
      <c r="X21" s="17"/>
      <c r="Y21" s="17"/>
      <c r="Z21" s="19"/>
    </row>
    <row r="22" spans="1:26" ht="12.75">
      <c r="A22" s="11" t="s">
        <v>123</v>
      </c>
      <c r="B22" s="17">
        <v>2.1</v>
      </c>
      <c r="C22" s="17">
        <f t="shared" si="0"/>
        <v>0.3</v>
      </c>
      <c r="D22" s="17">
        <f t="shared" si="1"/>
        <v>-1.8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>
        <v>0.3</v>
      </c>
      <c r="Z22" s="19"/>
    </row>
    <row r="23" spans="1:26" ht="13.5" customHeight="1">
      <c r="A23" s="11" t="s">
        <v>124</v>
      </c>
      <c r="B23" s="17">
        <v>0.1</v>
      </c>
      <c r="C23" s="17">
        <f t="shared" si="0"/>
        <v>0</v>
      </c>
      <c r="D23" s="17">
        <f t="shared" si="1"/>
        <v>-0.1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9"/>
    </row>
    <row r="24" spans="1:26" ht="13.5" customHeight="1">
      <c r="A24" s="11" t="s">
        <v>125</v>
      </c>
      <c r="B24" s="17">
        <v>1.9</v>
      </c>
      <c r="C24" s="17">
        <f t="shared" si="0"/>
        <v>2.5500000000000003</v>
      </c>
      <c r="D24" s="17">
        <f t="shared" si="1"/>
        <v>0.6500000000000004</v>
      </c>
      <c r="E24" s="17">
        <v>1.75</v>
      </c>
      <c r="F24" s="17">
        <v>0.2</v>
      </c>
      <c r="G24" s="17">
        <v>0.2</v>
      </c>
      <c r="H24" s="17">
        <v>0.2</v>
      </c>
      <c r="I24" s="17">
        <v>0.2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9"/>
    </row>
    <row r="25" spans="1:26" ht="13.5" customHeight="1">
      <c r="A25" s="11" t="s">
        <v>126</v>
      </c>
      <c r="B25" s="17">
        <v>0.1</v>
      </c>
      <c r="C25" s="17">
        <f t="shared" si="0"/>
        <v>0</v>
      </c>
      <c r="D25" s="17">
        <f t="shared" si="1"/>
        <v>-0.1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9"/>
    </row>
    <row r="26" spans="1:26" ht="12.75">
      <c r="A26" s="11" t="s">
        <v>127</v>
      </c>
      <c r="B26" s="17">
        <v>0.6</v>
      </c>
      <c r="C26" s="17">
        <f t="shared" si="0"/>
        <v>0</v>
      </c>
      <c r="D26" s="17">
        <f t="shared" si="1"/>
        <v>-0.6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8"/>
      <c r="X26" s="17"/>
      <c r="Y26" s="17"/>
      <c r="Z26" s="19"/>
    </row>
    <row r="27" spans="1:26" ht="12.75">
      <c r="A27" s="11" t="s">
        <v>128</v>
      </c>
      <c r="B27" s="17">
        <v>0.1</v>
      </c>
      <c r="C27" s="17">
        <f t="shared" si="0"/>
        <v>0.75</v>
      </c>
      <c r="D27" s="17">
        <f t="shared" si="1"/>
        <v>0.65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0.75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9"/>
    </row>
    <row r="28" spans="1:26" ht="12.75">
      <c r="A28" s="7"/>
      <c r="B28" s="20">
        <f>SUM(B4:B27)</f>
        <v>15.999999999999996</v>
      </c>
      <c r="C28" s="20">
        <f>SUM(C4:C27)</f>
        <v>11.25</v>
      </c>
      <c r="D28" s="20">
        <f>C28-B28</f>
        <v>-4.7499999999999964</v>
      </c>
      <c r="E28" s="21">
        <f aca="true" t="shared" si="2" ref="E28:Z28">SUM(E4:E27)</f>
        <v>1.75</v>
      </c>
      <c r="F28" s="21">
        <f t="shared" si="2"/>
        <v>0.2</v>
      </c>
      <c r="G28" s="21">
        <f t="shared" si="2"/>
        <v>0.95</v>
      </c>
      <c r="H28" s="21">
        <f t="shared" si="2"/>
        <v>0.2</v>
      </c>
      <c r="I28" s="21">
        <f t="shared" si="2"/>
        <v>0.2</v>
      </c>
      <c r="J28" s="21">
        <f t="shared" si="2"/>
        <v>0.75</v>
      </c>
      <c r="K28" s="21">
        <f t="shared" si="2"/>
        <v>0</v>
      </c>
      <c r="L28" s="21">
        <f t="shared" si="2"/>
        <v>0</v>
      </c>
      <c r="M28" s="21">
        <f t="shared" si="2"/>
        <v>1.75</v>
      </c>
      <c r="N28" s="21">
        <f t="shared" si="2"/>
        <v>0.3</v>
      </c>
      <c r="O28" s="21">
        <f t="shared" si="2"/>
        <v>0.75</v>
      </c>
      <c r="P28" s="21">
        <f t="shared" si="2"/>
        <v>0.3</v>
      </c>
      <c r="Q28" s="21">
        <f t="shared" si="2"/>
        <v>0</v>
      </c>
      <c r="R28" s="21">
        <f t="shared" si="2"/>
        <v>1.75</v>
      </c>
      <c r="S28" s="21">
        <f t="shared" si="2"/>
        <v>0</v>
      </c>
      <c r="T28" s="21">
        <f t="shared" si="2"/>
        <v>0.75</v>
      </c>
      <c r="U28" s="21">
        <f t="shared" si="2"/>
        <v>0</v>
      </c>
      <c r="V28" s="21">
        <f t="shared" si="2"/>
        <v>0</v>
      </c>
      <c r="W28" s="21">
        <f t="shared" si="2"/>
        <v>0.3</v>
      </c>
      <c r="X28" s="21">
        <f t="shared" si="2"/>
        <v>0</v>
      </c>
      <c r="Y28" s="21">
        <f t="shared" si="2"/>
        <v>0.3</v>
      </c>
      <c r="Z28" s="21">
        <f t="shared" si="2"/>
        <v>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7"/>
  <sheetViews>
    <sheetView zoomScale="65" zoomScaleNormal="65" workbookViewId="0" topLeftCell="A1">
      <selection activeCell="B32" sqref="B32"/>
    </sheetView>
  </sheetViews>
  <sheetFormatPr defaultColWidth="11.421875" defaultRowHeight="12.75"/>
  <cols>
    <col min="1" max="1" width="13.8515625" style="18" bestFit="1" customWidth="1"/>
    <col min="2" max="2" width="8.140625" style="18" bestFit="1" customWidth="1"/>
    <col min="3" max="3" width="9.140625" style="18" bestFit="1" customWidth="1"/>
    <col min="4" max="4" width="8.8515625" style="18" customWidth="1"/>
    <col min="5" max="26" width="5.421875" style="18" customWidth="1"/>
    <col min="27" max="16384" width="4.28125" style="18" customWidth="1"/>
  </cols>
  <sheetData>
    <row r="1" ht="18">
      <c r="A1" s="27" t="s">
        <v>21</v>
      </c>
    </row>
    <row r="3" spans="1:26" ht="12.75">
      <c r="A3" s="28" t="s">
        <v>1</v>
      </c>
      <c r="B3" s="20" t="s">
        <v>2</v>
      </c>
      <c r="C3" s="20" t="s">
        <v>3</v>
      </c>
      <c r="D3" s="20" t="s">
        <v>4</v>
      </c>
      <c r="E3" s="34">
        <v>1</v>
      </c>
      <c r="F3" s="34">
        <v>2</v>
      </c>
      <c r="G3" s="34">
        <v>3</v>
      </c>
      <c r="H3" s="34">
        <v>4</v>
      </c>
      <c r="I3" s="34">
        <v>5</v>
      </c>
      <c r="J3" s="34">
        <v>6</v>
      </c>
      <c r="K3" s="34">
        <v>7</v>
      </c>
      <c r="L3" s="34">
        <v>8</v>
      </c>
      <c r="M3" s="34">
        <v>9</v>
      </c>
      <c r="N3" s="34">
        <v>10</v>
      </c>
      <c r="O3" s="34">
        <v>11</v>
      </c>
      <c r="P3" s="34">
        <v>12</v>
      </c>
      <c r="Q3" s="34">
        <v>13</v>
      </c>
      <c r="R3" s="34">
        <v>14</v>
      </c>
      <c r="S3" s="34">
        <v>15</v>
      </c>
      <c r="T3" s="34">
        <v>16</v>
      </c>
      <c r="U3" s="34">
        <v>17</v>
      </c>
      <c r="V3" s="34">
        <v>18</v>
      </c>
      <c r="W3" s="34">
        <v>19</v>
      </c>
      <c r="X3" s="34">
        <v>20</v>
      </c>
      <c r="Y3" s="34">
        <v>21</v>
      </c>
      <c r="Z3" s="29" t="s">
        <v>5</v>
      </c>
    </row>
    <row r="4" spans="1:26" ht="16.5" customHeight="1">
      <c r="A4" s="30" t="s">
        <v>129</v>
      </c>
      <c r="B4" s="17">
        <v>0.1</v>
      </c>
      <c r="C4" s="17">
        <f aca="true" t="shared" si="0" ref="C4:C25">SUM(E4:Z4)</f>
        <v>0.75</v>
      </c>
      <c r="D4" s="17">
        <f>C4-B4</f>
        <v>0.65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>
        <v>0.75</v>
      </c>
      <c r="Q4" s="17"/>
      <c r="R4" s="17"/>
      <c r="S4" s="17"/>
      <c r="T4" s="17"/>
      <c r="U4" s="17"/>
      <c r="V4" s="17"/>
      <c r="W4" s="17"/>
      <c r="X4" s="17"/>
      <c r="Y4" s="17"/>
      <c r="Z4" s="19"/>
    </row>
    <row r="5" spans="1:26" s="42" customFormat="1" ht="16.5" customHeight="1">
      <c r="A5" s="41" t="s">
        <v>130</v>
      </c>
      <c r="B5" s="38">
        <v>0.2</v>
      </c>
      <c r="C5" s="38">
        <f t="shared" si="0"/>
        <v>0</v>
      </c>
      <c r="D5" s="38">
        <f aca="true" t="shared" si="1" ref="D5:D26">C5-B5</f>
        <v>-0.2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</row>
    <row r="6" spans="1:26" s="42" customFormat="1" ht="16.5" customHeight="1">
      <c r="A6" s="41" t="s">
        <v>131</v>
      </c>
      <c r="B6" s="38">
        <v>0.5</v>
      </c>
      <c r="C6" s="38">
        <f t="shared" si="0"/>
        <v>0</v>
      </c>
      <c r="D6" s="38">
        <f t="shared" si="1"/>
        <v>-0.5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6" ht="16.5" customHeight="1">
      <c r="A7" s="30" t="s">
        <v>132</v>
      </c>
      <c r="B7" s="17">
        <v>5.5</v>
      </c>
      <c r="C7" s="17">
        <f t="shared" si="0"/>
        <v>1.75</v>
      </c>
      <c r="D7" s="17">
        <f t="shared" si="1"/>
        <v>-3.75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1.75</v>
      </c>
      <c r="T7" s="17"/>
      <c r="U7" s="17"/>
      <c r="V7" s="17"/>
      <c r="W7" s="17"/>
      <c r="X7" s="17"/>
      <c r="Y7" s="17"/>
      <c r="Z7" s="19"/>
    </row>
    <row r="8" spans="1:26" ht="16.5" customHeight="1">
      <c r="A8" s="30" t="s">
        <v>36</v>
      </c>
      <c r="B8" s="17">
        <v>0.3</v>
      </c>
      <c r="C8" s="17">
        <f t="shared" si="0"/>
        <v>0</v>
      </c>
      <c r="D8" s="17">
        <f t="shared" si="1"/>
        <v>-0.3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9"/>
    </row>
    <row r="9" spans="1:26" ht="16.5" customHeight="1">
      <c r="A9" s="30" t="s">
        <v>53</v>
      </c>
      <c r="B9" s="17">
        <v>2.2</v>
      </c>
      <c r="C9" s="17">
        <f t="shared" si="0"/>
        <v>0.7</v>
      </c>
      <c r="D9" s="17">
        <f t="shared" si="1"/>
        <v>-1.5000000000000002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9">
        <v>0.7</v>
      </c>
    </row>
    <row r="10" spans="1:26" ht="16.5" customHeight="1">
      <c r="A10" s="30" t="s">
        <v>133</v>
      </c>
      <c r="B10" s="17">
        <v>0.1</v>
      </c>
      <c r="C10" s="17">
        <f t="shared" si="0"/>
        <v>0</v>
      </c>
      <c r="D10" s="17">
        <f t="shared" si="1"/>
        <v>-0.1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9"/>
    </row>
    <row r="11" spans="1:26" ht="16.5" customHeight="1">
      <c r="A11" s="30" t="s">
        <v>134</v>
      </c>
      <c r="B11" s="17">
        <v>0.4</v>
      </c>
      <c r="C11" s="17">
        <f t="shared" si="0"/>
        <v>0</v>
      </c>
      <c r="D11" s="17">
        <f t="shared" si="1"/>
        <v>-0.4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9"/>
    </row>
    <row r="12" spans="1:26" ht="16.5" customHeight="1">
      <c r="A12" s="30" t="s">
        <v>135</v>
      </c>
      <c r="B12" s="17">
        <v>0.3</v>
      </c>
      <c r="C12" s="17">
        <f t="shared" si="0"/>
        <v>1.75</v>
      </c>
      <c r="D12" s="17">
        <f t="shared" si="1"/>
        <v>1.45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W12" s="17">
        <v>1.75</v>
      </c>
      <c r="X12" s="17"/>
      <c r="Y12" s="17"/>
      <c r="Z12" s="19"/>
    </row>
    <row r="13" spans="1:26" ht="16.5" customHeight="1">
      <c r="A13" s="30" t="s">
        <v>136</v>
      </c>
      <c r="B13" s="17">
        <v>0.1</v>
      </c>
      <c r="C13" s="17">
        <f t="shared" si="0"/>
        <v>0</v>
      </c>
      <c r="D13" s="17">
        <f t="shared" si="1"/>
        <v>-0.1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  <c r="Y13" s="17"/>
      <c r="Z13" s="19"/>
    </row>
    <row r="14" spans="1:26" ht="16.5" customHeight="1">
      <c r="A14" s="30" t="s">
        <v>137</v>
      </c>
      <c r="B14" s="17">
        <v>0.1</v>
      </c>
      <c r="C14" s="17">
        <f t="shared" si="0"/>
        <v>0</v>
      </c>
      <c r="D14" s="17">
        <f t="shared" si="1"/>
        <v>-0.1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9"/>
    </row>
    <row r="15" spans="1:26" ht="16.5" customHeight="1">
      <c r="A15" s="30" t="s">
        <v>138</v>
      </c>
      <c r="B15" s="17">
        <v>0.3</v>
      </c>
      <c r="C15" s="17">
        <f t="shared" si="0"/>
        <v>0.6000000000000001</v>
      </c>
      <c r="D15" s="17">
        <f t="shared" si="1"/>
        <v>0.3000000000000001</v>
      </c>
      <c r="E15" s="17"/>
      <c r="F15" s="17"/>
      <c r="G15" s="17"/>
      <c r="H15" s="17"/>
      <c r="I15" s="17"/>
      <c r="J15" s="17">
        <v>0.2</v>
      </c>
      <c r="K15" s="17">
        <v>0.2</v>
      </c>
      <c r="L15" s="17">
        <v>0.2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9"/>
    </row>
    <row r="16" spans="1:26" ht="16.5" customHeight="1">
      <c r="A16" s="30" t="s">
        <v>139</v>
      </c>
      <c r="B16" s="17">
        <v>0.1</v>
      </c>
      <c r="C16" s="17">
        <f t="shared" si="0"/>
        <v>1.75</v>
      </c>
      <c r="D16" s="17">
        <f t="shared" si="1"/>
        <v>1.65</v>
      </c>
      <c r="E16" s="17"/>
      <c r="F16" s="17"/>
      <c r="G16" s="17"/>
      <c r="H16" s="17"/>
      <c r="I16" s="17"/>
      <c r="J16" s="17"/>
      <c r="K16" s="17"/>
      <c r="M16" s="17"/>
      <c r="N16" s="17"/>
      <c r="O16" s="17"/>
      <c r="P16" s="17">
        <v>1.75</v>
      </c>
      <c r="R16" s="17"/>
      <c r="S16" s="17"/>
      <c r="T16" s="17"/>
      <c r="U16" s="17"/>
      <c r="V16" s="17"/>
      <c r="W16" s="17"/>
      <c r="X16" s="17"/>
      <c r="Y16" s="17"/>
      <c r="Z16" s="19"/>
    </row>
    <row r="17" spans="1:26" ht="16.5" customHeight="1">
      <c r="A17" s="30" t="s">
        <v>140</v>
      </c>
      <c r="B17" s="17">
        <v>0.1</v>
      </c>
      <c r="C17" s="17">
        <f t="shared" si="0"/>
        <v>0</v>
      </c>
      <c r="D17" s="17">
        <f t="shared" si="1"/>
        <v>-0.1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V17" s="17"/>
      <c r="W17" s="17"/>
      <c r="X17" s="17"/>
      <c r="Y17" s="17"/>
      <c r="Z17" s="19"/>
    </row>
    <row r="18" spans="1:26" ht="16.5" customHeight="1">
      <c r="A18" s="30" t="s">
        <v>141</v>
      </c>
      <c r="B18" s="17">
        <v>0.6</v>
      </c>
      <c r="C18" s="17">
        <f t="shared" si="0"/>
        <v>0</v>
      </c>
      <c r="D18" s="17">
        <f t="shared" si="1"/>
        <v>-0.6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9"/>
    </row>
    <row r="19" spans="1:26" ht="16.5" customHeight="1">
      <c r="A19" s="30" t="s">
        <v>35</v>
      </c>
      <c r="B19" s="17">
        <v>0.3</v>
      </c>
      <c r="C19" s="17">
        <f t="shared" si="0"/>
        <v>0</v>
      </c>
      <c r="D19" s="17">
        <f t="shared" si="1"/>
        <v>-0.3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R19" s="17"/>
      <c r="S19" s="17"/>
      <c r="T19" s="17"/>
      <c r="U19" s="17"/>
      <c r="V19" s="17"/>
      <c r="W19" s="17"/>
      <c r="X19" s="17"/>
      <c r="Y19" s="17"/>
      <c r="Z19" s="19"/>
    </row>
    <row r="20" spans="1:26" ht="16.5" customHeight="1">
      <c r="A20" s="30" t="s">
        <v>26</v>
      </c>
      <c r="B20" s="17">
        <v>1.2</v>
      </c>
      <c r="C20" s="17">
        <f t="shared" si="0"/>
        <v>0.75</v>
      </c>
      <c r="D20" s="17">
        <f t="shared" si="1"/>
        <v>-0.44999999999999996</v>
      </c>
      <c r="E20" s="17"/>
      <c r="F20" s="17"/>
      <c r="G20" s="17"/>
      <c r="H20" s="17"/>
      <c r="I20" s="17">
        <v>0.75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V20" s="17"/>
      <c r="W20" s="17"/>
      <c r="X20" s="17"/>
      <c r="Y20" s="17"/>
      <c r="Z20" s="19"/>
    </row>
    <row r="21" spans="1:26" ht="16.5" customHeight="1">
      <c r="A21" s="30" t="s">
        <v>39</v>
      </c>
      <c r="B21" s="17">
        <v>0.2</v>
      </c>
      <c r="C21" s="17">
        <f t="shared" si="0"/>
        <v>0</v>
      </c>
      <c r="D21" s="17">
        <f t="shared" si="1"/>
        <v>-0.2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9"/>
    </row>
    <row r="22" spans="1:26" ht="16.5" customHeight="1">
      <c r="A22" s="30" t="s">
        <v>56</v>
      </c>
      <c r="B22" s="17">
        <v>1</v>
      </c>
      <c r="C22" s="17">
        <f t="shared" si="0"/>
        <v>0</v>
      </c>
      <c r="D22" s="17">
        <f t="shared" si="1"/>
        <v>-1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9"/>
    </row>
    <row r="23" spans="1:26" s="42" customFormat="1" ht="16.5" customHeight="1">
      <c r="A23" s="41" t="s">
        <v>142</v>
      </c>
      <c r="B23" s="38">
        <v>0.5</v>
      </c>
      <c r="C23" s="38">
        <f t="shared" si="0"/>
        <v>0</v>
      </c>
      <c r="D23" s="38">
        <f t="shared" si="1"/>
        <v>-0.5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9"/>
    </row>
    <row r="24" spans="1:26" ht="16.5" customHeight="1">
      <c r="A24" s="30" t="s">
        <v>37</v>
      </c>
      <c r="B24" s="17">
        <v>1</v>
      </c>
      <c r="C24" s="17">
        <f t="shared" si="0"/>
        <v>2.5</v>
      </c>
      <c r="D24" s="17">
        <f t="shared" si="1"/>
        <v>1.5</v>
      </c>
      <c r="E24" s="17">
        <v>0.75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>
        <v>1.75</v>
      </c>
      <c r="Y24" s="17"/>
      <c r="Z24" s="19"/>
    </row>
    <row r="25" spans="1:26" ht="16.5" customHeight="1">
      <c r="A25" s="30" t="s">
        <v>143</v>
      </c>
      <c r="B25" s="17">
        <v>0.8</v>
      </c>
      <c r="C25" s="17">
        <f t="shared" si="0"/>
        <v>6.8</v>
      </c>
      <c r="D25" s="17">
        <f t="shared" si="1"/>
        <v>6</v>
      </c>
      <c r="E25" s="17"/>
      <c r="F25" s="17"/>
      <c r="G25" s="17"/>
      <c r="H25" s="17"/>
      <c r="I25" s="17"/>
      <c r="J25" s="17"/>
      <c r="K25" s="17"/>
      <c r="L25" s="17"/>
      <c r="M25" s="17">
        <v>0.75</v>
      </c>
      <c r="N25" s="17">
        <v>1.75</v>
      </c>
      <c r="O25" s="17"/>
      <c r="P25" s="17"/>
      <c r="Q25" s="17">
        <v>0.3</v>
      </c>
      <c r="S25" s="17"/>
      <c r="T25" s="17"/>
      <c r="U25" s="17"/>
      <c r="V25" s="17"/>
      <c r="W25" s="17"/>
      <c r="X25" s="17"/>
      <c r="Y25" s="17"/>
      <c r="Z25" s="19">
        <v>4</v>
      </c>
    </row>
    <row r="26" spans="1:26" ht="16.5" customHeight="1">
      <c r="A26" s="30" t="s">
        <v>44</v>
      </c>
      <c r="B26" s="17">
        <v>0.1</v>
      </c>
      <c r="C26" s="17">
        <f>SUM(E26:Z26)</f>
        <v>1.75</v>
      </c>
      <c r="D26" s="17">
        <f t="shared" si="1"/>
        <v>1.65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v>1.75</v>
      </c>
      <c r="W26" s="17"/>
      <c r="X26" s="17"/>
      <c r="Y26" s="17"/>
      <c r="Z26" s="19"/>
    </row>
    <row r="27" spans="1:26" s="33" customFormat="1" ht="12">
      <c r="A27" s="31"/>
      <c r="B27" s="32">
        <f>SUM(B4:B26)</f>
        <v>16</v>
      </c>
      <c r="C27" s="32">
        <f>SUM(C4:C26)</f>
        <v>19.1</v>
      </c>
      <c r="D27" s="32">
        <f>C27-B27</f>
        <v>3.1000000000000014</v>
      </c>
      <c r="E27" s="35">
        <f aca="true" t="shared" si="2" ref="E27:Z27">SUM(E4:E26)</f>
        <v>0.75</v>
      </c>
      <c r="F27" s="35">
        <f t="shared" si="2"/>
        <v>0</v>
      </c>
      <c r="G27" s="35">
        <f t="shared" si="2"/>
        <v>0</v>
      </c>
      <c r="H27" s="35">
        <f t="shared" si="2"/>
        <v>0</v>
      </c>
      <c r="I27" s="35">
        <f t="shared" si="2"/>
        <v>0.75</v>
      </c>
      <c r="J27" s="35">
        <f t="shared" si="2"/>
        <v>0.2</v>
      </c>
      <c r="K27" s="35">
        <f t="shared" si="2"/>
        <v>0.2</v>
      </c>
      <c r="L27" s="35">
        <f t="shared" si="2"/>
        <v>0.2</v>
      </c>
      <c r="M27" s="35">
        <f t="shared" si="2"/>
        <v>0.75</v>
      </c>
      <c r="N27" s="35">
        <f t="shared" si="2"/>
        <v>1.75</v>
      </c>
      <c r="O27" s="35">
        <f t="shared" si="2"/>
        <v>0</v>
      </c>
      <c r="P27" s="35">
        <f t="shared" si="2"/>
        <v>2.5</v>
      </c>
      <c r="Q27" s="35">
        <f t="shared" si="2"/>
        <v>0.3</v>
      </c>
      <c r="R27" s="35">
        <f t="shared" si="2"/>
        <v>0</v>
      </c>
      <c r="S27" s="35">
        <f t="shared" si="2"/>
        <v>1.75</v>
      </c>
      <c r="T27" s="35">
        <f t="shared" si="2"/>
        <v>0</v>
      </c>
      <c r="U27" s="35">
        <f t="shared" si="2"/>
        <v>0</v>
      </c>
      <c r="V27" s="35">
        <f t="shared" si="2"/>
        <v>1.75</v>
      </c>
      <c r="W27" s="35">
        <f t="shared" si="2"/>
        <v>1.75</v>
      </c>
      <c r="X27" s="35">
        <f t="shared" si="2"/>
        <v>1.75</v>
      </c>
      <c r="Y27" s="35">
        <f t="shared" si="2"/>
        <v>0</v>
      </c>
      <c r="Z27" s="35">
        <f t="shared" si="2"/>
        <v>4.7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Mielgo</dc:creator>
  <cp:keywords/>
  <dc:description/>
  <cp:lastModifiedBy>Roberto</cp:lastModifiedBy>
  <cp:lastPrinted>2002-09-05T22:03:54Z</cp:lastPrinted>
  <dcterms:created xsi:type="dcterms:W3CDTF">2001-07-08T15:57:15Z</dcterms:created>
  <dcterms:modified xsi:type="dcterms:W3CDTF">2003-10-19T21:51:01Z</dcterms:modified>
  <cp:category/>
  <cp:version/>
  <cp:contentType/>
  <cp:contentStatus/>
</cp:coreProperties>
</file>